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6\"/>
    </mc:Choice>
  </mc:AlternateContent>
  <bookViews>
    <workbookView xWindow="0" yWindow="0" windowWidth="20490" windowHeight="7620"/>
  </bookViews>
  <sheets>
    <sheet name="TECO" sheetId="1" r:id="rId1"/>
  </sheets>
  <calcPr calcId="162913"/>
  <extLst>
    <ext uri="GoogleSheetsCustomDataVersion2">
      <go:sheetsCustomData xmlns:go="http://customooxmlschemas.google.com/" r:id="rId5" roundtripDataChecksum="lo40XN/t1+ZMItodUFtD4WB+oMSF+ZvcC5wohm1sEdc="/>
    </ext>
  </extLst>
</workbook>
</file>

<file path=xl/calcChain.xml><?xml version="1.0" encoding="utf-8"?>
<calcChain xmlns="http://schemas.openxmlformats.org/spreadsheetml/2006/main">
  <c r="P18" i="1" l="1"/>
  <c r="O18" i="1"/>
  <c r="N18" i="1"/>
  <c r="P24" i="1"/>
  <c r="Q24" i="1"/>
  <c r="N13" i="1"/>
  <c r="N12" i="1"/>
  <c r="N11" i="1"/>
  <c r="N10" i="1"/>
  <c r="N9" i="1"/>
  <c r="O56" i="1" l="1"/>
  <c r="Q88" i="1"/>
  <c r="P88" i="1"/>
  <c r="O88" i="1"/>
  <c r="N88" i="1"/>
  <c r="M88" i="1"/>
  <c r="J88" i="1"/>
  <c r="O81" i="1"/>
  <c r="O87" i="1"/>
  <c r="N87" i="1"/>
  <c r="N82" i="1"/>
  <c r="N81" i="1"/>
  <c r="P87" i="1"/>
  <c r="P86" i="1"/>
  <c r="N86" i="1"/>
  <c r="O86" i="1" s="1"/>
  <c r="P85" i="1"/>
  <c r="N85" i="1"/>
  <c r="O85" i="1" s="1"/>
  <c r="P84" i="1"/>
  <c r="N84" i="1"/>
  <c r="O84" i="1" s="1"/>
  <c r="P83" i="1"/>
  <c r="N83" i="1"/>
  <c r="O83" i="1" s="1"/>
  <c r="P82" i="1"/>
  <c r="O82" i="1" s="1"/>
  <c r="P81" i="1"/>
  <c r="M77" i="1"/>
  <c r="J77" i="1"/>
  <c r="H77" i="1"/>
  <c r="P75" i="1"/>
  <c r="N75" i="1"/>
  <c r="N74" i="1"/>
  <c r="N73" i="1"/>
  <c r="L67" i="1"/>
  <c r="H67" i="1"/>
  <c r="N66" i="1"/>
  <c r="N65" i="1"/>
  <c r="N60" i="1"/>
  <c r="P62" i="1"/>
  <c r="P61" i="1"/>
  <c r="P60" i="1"/>
  <c r="Q67" i="1"/>
  <c r="P65" i="1"/>
  <c r="P64" i="1"/>
  <c r="O64" i="1" s="1"/>
  <c r="N64" i="1"/>
  <c r="P63" i="1"/>
  <c r="N63" i="1"/>
  <c r="O63" i="1" s="1"/>
  <c r="N62" i="1"/>
  <c r="O62" i="1" s="1"/>
  <c r="N61" i="1"/>
  <c r="N67" i="1" s="1"/>
  <c r="N55" i="1"/>
  <c r="L56" i="1"/>
  <c r="N54" i="1"/>
  <c r="N53" i="1"/>
  <c r="N52" i="1"/>
  <c r="N51" i="1"/>
  <c r="N50" i="1"/>
  <c r="N49" i="1"/>
  <c r="P51" i="1"/>
  <c r="P50" i="1"/>
  <c r="Q56" i="1"/>
  <c r="P55" i="1"/>
  <c r="P54" i="1"/>
  <c r="H56" i="1"/>
  <c r="J45" i="1"/>
  <c r="N40" i="1"/>
  <c r="N39" i="1"/>
  <c r="P40" i="1"/>
  <c r="P32" i="1"/>
  <c r="N32" i="1"/>
  <c r="H33" i="1"/>
  <c r="O61" i="1" l="1"/>
  <c r="O60" i="1"/>
  <c r="O51" i="1"/>
  <c r="O55" i="1"/>
  <c r="O65" i="1"/>
  <c r="O75" i="1"/>
  <c r="O54" i="1"/>
  <c r="N56" i="1"/>
  <c r="O40" i="1"/>
  <c r="O32" i="1"/>
  <c r="Q77" i="1"/>
  <c r="N38" i="1"/>
  <c r="Q33" i="1"/>
  <c r="O28" i="1"/>
  <c r="M33" i="1"/>
  <c r="L90" i="1"/>
  <c r="H88" i="1"/>
  <c r="P71" i="1"/>
  <c r="N71" i="1"/>
  <c r="P76" i="1"/>
  <c r="N76" i="1"/>
  <c r="P74" i="1"/>
  <c r="P73" i="1"/>
  <c r="P72" i="1"/>
  <c r="N72" i="1"/>
  <c r="M67" i="1"/>
  <c r="J67" i="1"/>
  <c r="P66" i="1"/>
  <c r="P67" i="1" s="1"/>
  <c r="M56" i="1"/>
  <c r="J56" i="1"/>
  <c r="P53" i="1"/>
  <c r="P52" i="1"/>
  <c r="P49" i="1"/>
  <c r="M45" i="1"/>
  <c r="H45" i="1"/>
  <c r="P43" i="1"/>
  <c r="N43" i="1"/>
  <c r="P42" i="1"/>
  <c r="N42" i="1"/>
  <c r="P41" i="1"/>
  <c r="N41" i="1"/>
  <c r="P39" i="1"/>
  <c r="P37" i="1"/>
  <c r="N37" i="1"/>
  <c r="J33" i="1"/>
  <c r="P38" i="1"/>
  <c r="Q45" i="1" s="1"/>
  <c r="P31" i="1"/>
  <c r="N31" i="1"/>
  <c r="P30" i="1"/>
  <c r="N30" i="1"/>
  <c r="P29" i="1"/>
  <c r="N29" i="1"/>
  <c r="M24" i="1"/>
  <c r="K24" i="1"/>
  <c r="K90" i="1" s="1"/>
  <c r="J24" i="1"/>
  <c r="H24" i="1"/>
  <c r="P21" i="1"/>
  <c r="N21" i="1"/>
  <c r="P20" i="1"/>
  <c r="N20" i="1"/>
  <c r="P23" i="1"/>
  <c r="N23" i="1"/>
  <c r="P22" i="1"/>
  <c r="N22" i="1"/>
  <c r="P19" i="1"/>
  <c r="N19" i="1"/>
  <c r="Q14" i="1"/>
  <c r="M14" i="1"/>
  <c r="J14" i="1"/>
  <c r="H14" i="1"/>
  <c r="P12" i="1"/>
  <c r="P13" i="1"/>
  <c r="P11" i="1"/>
  <c r="P10" i="1"/>
  <c r="P9" i="1"/>
  <c r="P56" i="1" l="1"/>
  <c r="N33" i="1"/>
  <c r="N77" i="1"/>
  <c r="N45" i="1"/>
  <c r="H90" i="1"/>
  <c r="P77" i="1"/>
  <c r="P45" i="1"/>
  <c r="P33" i="1"/>
  <c r="O53" i="1"/>
  <c r="O41" i="1"/>
  <c r="O13" i="1"/>
  <c r="O30" i="1"/>
  <c r="O10" i="1"/>
  <c r="O76" i="1"/>
  <c r="O11" i="1"/>
  <c r="O43" i="1"/>
  <c r="O50" i="1"/>
  <c r="O52" i="1"/>
  <c r="O23" i="1"/>
  <c r="O49" i="1"/>
  <c r="O20" i="1"/>
  <c r="O38" i="1"/>
  <c r="O73" i="1"/>
  <c r="O12" i="1"/>
  <c r="O42" i="1"/>
  <c r="O31" i="1"/>
  <c r="O66" i="1"/>
  <c r="O67" i="1" s="1"/>
  <c r="O71" i="1"/>
  <c r="O21" i="1"/>
  <c r="O39" i="1"/>
  <c r="J90" i="1"/>
  <c r="N24" i="1"/>
  <c r="O22" i="1"/>
  <c r="O74" i="1"/>
  <c r="O19" i="1"/>
  <c r="M90" i="1"/>
  <c r="P14" i="1"/>
  <c r="N14" i="1"/>
  <c r="O9" i="1"/>
  <c r="O72" i="1"/>
  <c r="O37" i="1"/>
  <c r="O29" i="1"/>
  <c r="O45" i="1" l="1"/>
  <c r="O77" i="1"/>
  <c r="O33" i="1"/>
  <c r="O14" i="1"/>
  <c r="O24" i="1"/>
  <c r="N90" i="1"/>
  <c r="P90" i="1"/>
  <c r="O90" i="1" l="1"/>
</calcChain>
</file>

<file path=xl/sharedStrings.xml><?xml version="1.0" encoding="utf-8"?>
<sst xmlns="http://schemas.openxmlformats.org/spreadsheetml/2006/main" count="492" uniqueCount="238">
  <si>
    <t>Republic of Iraq - Ministry of Higher Education and Scientific Research</t>
  </si>
  <si>
    <t>جمھوریة العراق - وزارة التعلیم العالي والبحث العلمي</t>
  </si>
  <si>
    <t>Northern Technical University</t>
  </si>
  <si>
    <t>الجامعة التقنية الشمالية</t>
  </si>
  <si>
    <r>
      <rPr>
        <b/>
        <sz val="8"/>
        <color theme="1"/>
        <rFont val="Calibri"/>
      </rPr>
      <t xml:space="preserve">Four years (Eight semesters) - 240 ECTS credits - </t>
    </r>
    <r>
      <rPr>
        <b/>
        <sz val="8"/>
        <color rgb="FFFF0000"/>
        <rFont val="Calibri"/>
      </rPr>
      <t>1 ECTS = 25 hr</t>
    </r>
  </si>
  <si>
    <t>أربع سنوات (ثمانیة فصول دراسیة) - ٢٤٠ وحدة اوربیة - كل وحدة اوربیة = ٢٥ ساعة</t>
  </si>
  <si>
    <t>Program Curriculum (2023 - 2024)</t>
  </si>
  <si>
    <t>٢٠٢٤- المنھاج الدراسي للعام ٢٠٢٣</t>
  </si>
  <si>
    <t>Level</t>
  </si>
  <si>
    <t>Semester</t>
  </si>
  <si>
    <t>No.</t>
  </si>
  <si>
    <t>M code</t>
  </si>
  <si>
    <t>Module Name in English</t>
  </si>
  <si>
    <t xml:space="preserve"> اسم المادة الدراسية </t>
  </si>
  <si>
    <t>Language</t>
  </si>
  <si>
    <t>SSWL (hr/w)</t>
  </si>
  <si>
    <t>Exam hr/sem</t>
  </si>
  <si>
    <t>SSWL</t>
  </si>
  <si>
    <t>USSWL</t>
  </si>
  <si>
    <t>SWL</t>
  </si>
  <si>
    <t>ECTS</t>
  </si>
  <si>
    <t>Module Type</t>
  </si>
  <si>
    <t>PrerequisitesModule(s) Code</t>
  </si>
  <si>
    <t>CL (hr/w)</t>
  </si>
  <si>
    <t>lect (hr/w)</t>
  </si>
  <si>
    <t>Lab (hr/w)</t>
  </si>
  <si>
    <t>Tut (hr/w)</t>
  </si>
  <si>
    <t>Semn (hr/w)</t>
  </si>
  <si>
    <t>hr/sem</t>
  </si>
  <si>
    <t>UGI</t>
  </si>
  <si>
    <t>One</t>
  </si>
  <si>
    <t>NTU100</t>
  </si>
  <si>
    <t>Human Rights and  Democracy</t>
  </si>
  <si>
    <t>حقوق الانسان والديمقراطية</t>
  </si>
  <si>
    <t>Arabic</t>
  </si>
  <si>
    <t>B</t>
  </si>
  <si>
    <t>NTU101</t>
  </si>
  <si>
    <t>English Language</t>
  </si>
  <si>
    <t>اللغة الانكليزية</t>
  </si>
  <si>
    <t>English</t>
  </si>
  <si>
    <t>NTU102</t>
  </si>
  <si>
    <t>Principles of Chemical  Engineering</t>
  </si>
  <si>
    <t>مبادئ الهندسة الكيمياوية</t>
  </si>
  <si>
    <t>C</t>
  </si>
  <si>
    <t>TEMO100</t>
  </si>
  <si>
    <t>Mathematics</t>
  </si>
  <si>
    <t>الرياضيات</t>
  </si>
  <si>
    <t>S</t>
  </si>
  <si>
    <t>Total</t>
  </si>
  <si>
    <t xml:space="preserve"> اسم المادة الدراسية</t>
  </si>
  <si>
    <t xml:space="preserve"> Language</t>
  </si>
  <si>
    <t>Two</t>
  </si>
  <si>
    <t>TEMO101</t>
  </si>
  <si>
    <t>Engineering Drawing</t>
  </si>
  <si>
    <t>الرسم الهندسي</t>
  </si>
  <si>
    <t>General Chemistry</t>
  </si>
  <si>
    <t>كيمياء عامة</t>
  </si>
  <si>
    <t>Engineering Mechanics &amp;Strength of Materials</t>
  </si>
  <si>
    <t xml:space="preserve">الميكانيك الهندسي ومقاومة المواد  </t>
  </si>
  <si>
    <t>TEMO102</t>
  </si>
  <si>
    <t xml:space="preserve">Electrical Principles </t>
  </si>
  <si>
    <t>مبادئ الكهرباء</t>
  </si>
  <si>
    <t>TEMO103</t>
  </si>
  <si>
    <t xml:space="preserve">Workshop </t>
  </si>
  <si>
    <t>الورش (المعامل)</t>
  </si>
  <si>
    <r>
      <rPr>
        <sz val="9"/>
        <color rgb="FF000000"/>
        <rFont val="Arial"/>
      </rPr>
      <t xml:space="preserve">       </t>
    </r>
    <r>
      <rPr>
        <b/>
        <sz val="9"/>
        <color rgb="FF000000"/>
        <rFont val="Arial"/>
      </rPr>
      <t>Total</t>
    </r>
  </si>
  <si>
    <t>UGII</t>
  </si>
  <si>
    <t>NTU200</t>
  </si>
  <si>
    <t>Engineering Mathematics</t>
  </si>
  <si>
    <t>الرياضيات الهندسي</t>
  </si>
  <si>
    <t>Physical  Chemistry</t>
  </si>
  <si>
    <t>الكيمياء الفيزياوية</t>
  </si>
  <si>
    <t>NTU201</t>
  </si>
  <si>
    <r>
      <rPr>
        <sz val="9"/>
        <color rgb="FF000000"/>
        <rFont val="Arial"/>
      </rPr>
      <t xml:space="preserve">  </t>
    </r>
    <r>
      <rPr>
        <b/>
        <sz val="9"/>
        <color rgb="FF000000"/>
        <rFont val="Arial"/>
      </rPr>
      <t>Total</t>
    </r>
  </si>
  <si>
    <t>Four</t>
  </si>
  <si>
    <t>كيمياء النفط</t>
  </si>
  <si>
    <t xml:space="preserve"> Kinetics </t>
  </si>
  <si>
    <t xml:space="preserve"> الكيمياء الحركية</t>
  </si>
  <si>
    <t>Energy balance</t>
  </si>
  <si>
    <t>موازنة الطاقة</t>
  </si>
  <si>
    <t>خواص النفط</t>
  </si>
  <si>
    <t>Crimes of the Ba'ath Regime in Iraq</t>
  </si>
  <si>
    <t>جرائم نظام البعث في العراق</t>
  </si>
  <si>
    <t xml:space="preserve">  Total</t>
  </si>
  <si>
    <t>UGIII</t>
  </si>
  <si>
    <t>Five</t>
  </si>
  <si>
    <t>Industrial Safety</t>
  </si>
  <si>
    <t>السلامة الصناعية</t>
  </si>
  <si>
    <t>Engineering Analysis</t>
  </si>
  <si>
    <t>التحليلات الهندسية</t>
  </si>
  <si>
    <t xml:space="preserve">       Total</t>
  </si>
  <si>
    <t>Six</t>
  </si>
  <si>
    <t>طرق التحليل الالي</t>
  </si>
  <si>
    <t xml:space="preserve">     Total</t>
  </si>
  <si>
    <t>Semn(hr/w)</t>
  </si>
  <si>
    <t>UGIV</t>
  </si>
  <si>
    <t>Seven</t>
  </si>
  <si>
    <t>Petroleum Refinery</t>
  </si>
  <si>
    <t>تصفية النفط</t>
  </si>
  <si>
    <t>Process Control</t>
  </si>
  <si>
    <t>سيطرة العمليات</t>
  </si>
  <si>
    <t xml:space="preserve">    Total</t>
  </si>
  <si>
    <t>lect  (hr/w)</t>
  </si>
  <si>
    <t>Eight</t>
  </si>
  <si>
    <t>TEMO400</t>
  </si>
  <si>
    <r>
      <rPr>
        <b/>
        <sz val="9"/>
        <color rgb="FF000000"/>
        <rFont val="Arial"/>
      </rPr>
      <t>Research  Methodolog</t>
    </r>
    <r>
      <rPr>
        <sz val="9"/>
        <color rgb="FF000000"/>
        <rFont val="Arial"/>
      </rPr>
      <t>y</t>
    </r>
  </si>
  <si>
    <t xml:space="preserve">      Total</t>
  </si>
  <si>
    <t xml:space="preserve">         Total</t>
  </si>
  <si>
    <t>Must be 240 ECTS</t>
  </si>
  <si>
    <t>Note: The student should complete 4 weeks of Summer Internships to fullfil the requirements of the Bachelor's degree</t>
  </si>
  <si>
    <t>Structured SWL 
(hr/w) type</t>
  </si>
  <si>
    <t>CL</t>
  </si>
  <si>
    <t>Class Lecture</t>
  </si>
  <si>
    <t>Module type</t>
  </si>
  <si>
    <t>Basic learning activities</t>
  </si>
  <si>
    <t>SWL:</t>
  </si>
  <si>
    <t>Student Workload</t>
  </si>
  <si>
    <t>Lab</t>
  </si>
  <si>
    <t>Laboratory</t>
  </si>
  <si>
    <t>Core learning activity</t>
  </si>
  <si>
    <t>SSWL:</t>
  </si>
  <si>
    <t>Structured SWL</t>
  </si>
  <si>
    <t>Pr</t>
  </si>
  <si>
    <t>Practical Training</t>
  </si>
  <si>
    <t>Suport or related learning activity</t>
  </si>
  <si>
    <t>USSWL:</t>
  </si>
  <si>
    <t>Unstructured SWL</t>
  </si>
  <si>
    <t>Tut</t>
  </si>
  <si>
    <t>Tutorial</t>
  </si>
  <si>
    <t>E</t>
  </si>
  <si>
    <t>Elective learning activity</t>
  </si>
  <si>
    <t>Lect</t>
  </si>
  <si>
    <t>Online lecture</t>
  </si>
  <si>
    <t>Semn</t>
  </si>
  <si>
    <t>Seminar</t>
  </si>
  <si>
    <t>Note: Columns O, Q and R are progrmaed, protected and should not be edited</t>
  </si>
  <si>
    <t>ETCP100</t>
  </si>
  <si>
    <t>ETCP101</t>
  </si>
  <si>
    <t>ETCP200</t>
  </si>
  <si>
    <t>ETCP201</t>
  </si>
  <si>
    <t>ETCP202</t>
  </si>
  <si>
    <t>ETCP203</t>
  </si>
  <si>
    <t>ETCP204</t>
  </si>
  <si>
    <t>ETCP205</t>
  </si>
  <si>
    <t>ETCP206</t>
  </si>
  <si>
    <t>ETCP207</t>
  </si>
  <si>
    <t>ETCP300</t>
  </si>
  <si>
    <t>ETCP301</t>
  </si>
  <si>
    <t>ETCP302</t>
  </si>
  <si>
    <t>ETCP303</t>
  </si>
  <si>
    <t>NTU203</t>
  </si>
  <si>
    <t>ETCP304</t>
  </si>
  <si>
    <t>ETCP305</t>
  </si>
  <si>
    <t>ETCP306</t>
  </si>
  <si>
    <t>ETCP307</t>
  </si>
  <si>
    <t>ETCP308</t>
  </si>
  <si>
    <t>ETCP400</t>
  </si>
  <si>
    <t>ETCP401</t>
  </si>
  <si>
    <t>ETCP402</t>
  </si>
  <si>
    <t>ETCP403</t>
  </si>
  <si>
    <t>ETCP404</t>
  </si>
  <si>
    <t>ETCP405</t>
  </si>
  <si>
    <t>ETCP406</t>
  </si>
  <si>
    <t>ETCP407</t>
  </si>
  <si>
    <t>( بكالوریوس في هندسة تقنيات الصناعات الكيمياوية والنفطية  (الدورة الأولى</t>
  </si>
  <si>
    <t>Bachelor's degree in  Engineering Technological for Chemical andPetroleum Industries (First cycle)</t>
  </si>
  <si>
    <t>computer</t>
  </si>
  <si>
    <t>الحاسوب</t>
  </si>
  <si>
    <t>Engineering Materials</t>
  </si>
  <si>
    <t xml:space="preserve"> Petroleum Chemistry</t>
  </si>
  <si>
    <t>خواص مواد</t>
  </si>
  <si>
    <t>Arabic language</t>
  </si>
  <si>
    <t xml:space="preserve">اللغة العربية </t>
  </si>
  <si>
    <t>English language</t>
  </si>
  <si>
    <t>اللغة الانجليزية</t>
  </si>
  <si>
    <t>NTU202</t>
  </si>
  <si>
    <t>Fluid Flow</t>
  </si>
  <si>
    <t>جريان الموائع</t>
  </si>
  <si>
    <t>Fluid Petroleum Properties</t>
  </si>
  <si>
    <t>Mass Transfer 1</t>
  </si>
  <si>
    <t>Heat Transfer 1</t>
  </si>
  <si>
    <t>Reactor Design I</t>
  </si>
  <si>
    <t>Instrumental of Chemical Analysis</t>
  </si>
  <si>
    <t>Automation in Chemical Industries</t>
  </si>
  <si>
    <t xml:space="preserve">الأتمتة في الصناعات الكيمياوية </t>
  </si>
  <si>
    <t>انتقال الكتلة1</t>
  </si>
  <si>
    <t>انتقال الحرارة 1</t>
  </si>
  <si>
    <t>ديناميك الحرارة للهندسة الكيمياوية 1</t>
  </si>
  <si>
    <t>تصميم مفاعلات 1</t>
  </si>
  <si>
    <t>Mass Transfer 2</t>
  </si>
  <si>
    <t>Heat Transfer 2</t>
  </si>
  <si>
    <t>Chemical Engineering Thermodynamics   1</t>
  </si>
  <si>
    <t xml:space="preserve">Chemical Engineering Thermodynamics 2  </t>
  </si>
  <si>
    <t>Reactor Design 2</t>
  </si>
  <si>
    <t>ETCP309</t>
  </si>
  <si>
    <t>ETCP310</t>
  </si>
  <si>
    <t>محاكاة العمليات الكيمياوية</t>
  </si>
  <si>
    <t>طاقات متجددة</t>
  </si>
  <si>
    <t>Chemical Process Simulation</t>
  </si>
  <si>
    <t>Renewable energies</t>
  </si>
  <si>
    <t>ETCP311</t>
  </si>
  <si>
    <t>ETCP312</t>
  </si>
  <si>
    <t>ETCP313</t>
  </si>
  <si>
    <t>انتقال الكتلة2</t>
  </si>
  <si>
    <t>انتقال الحرارة 2</t>
  </si>
  <si>
    <t>ديناميك الحرارة للهندسة الكيمياوية 2</t>
  </si>
  <si>
    <t>تصميم مفاعلات 2</t>
  </si>
  <si>
    <t>الصناعات الكيمياوية</t>
  </si>
  <si>
    <t>مشروع تخرج 1</t>
  </si>
  <si>
    <t>تصميم المعدات 2</t>
  </si>
  <si>
    <t>وحدات صناعية 1</t>
  </si>
  <si>
    <t>Chemical Industries</t>
  </si>
  <si>
    <t>Project 1</t>
  </si>
  <si>
    <t>Equipment Design 1</t>
  </si>
  <si>
    <t>Unit Operation 1</t>
  </si>
  <si>
    <t>الصناعات البتروكيمياوية</t>
  </si>
  <si>
    <t>تكنولوجيا الغاز</t>
  </si>
  <si>
    <t>التلوث البيئي في الصناعات الكيمياوية</t>
  </si>
  <si>
    <t>تحليلات عددية</t>
  </si>
  <si>
    <t>تصميم المعدات 1</t>
  </si>
  <si>
    <t>مشروع تخرج 2</t>
  </si>
  <si>
    <t xml:space="preserve">وحدات صناعية 2 </t>
  </si>
  <si>
    <t>Petrochemical Industries</t>
  </si>
  <si>
    <t>Gas Technology</t>
  </si>
  <si>
    <t>Environmental Pollution in Chemical industries</t>
  </si>
  <si>
    <t>Numerical Analysis</t>
  </si>
  <si>
    <t>Project 2</t>
  </si>
  <si>
    <t>Equipment Design 2</t>
  </si>
  <si>
    <t>Unit Operation 2</t>
  </si>
  <si>
    <t>TEMO401</t>
  </si>
  <si>
    <t>ETCP408</t>
  </si>
  <si>
    <t>ETCP409</t>
  </si>
  <si>
    <t>ETCP410</t>
  </si>
  <si>
    <t>s</t>
  </si>
  <si>
    <t>Arabic Language</t>
  </si>
  <si>
    <t xml:space="preserve">Computer </t>
  </si>
  <si>
    <t xml:space="preserve"> الحاسوب</t>
  </si>
  <si>
    <t>NTU103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</si>
</sst>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0"/>
      <color rgb="FF000000"/>
      <name val="Calibri"/>
      <scheme val="minor"/>
    </font>
    <font>
      <b/>
      <sz val="8"/>
      <color rgb="FF000000"/>
      <name val="Arial"/>
    </font>
    <font>
      <sz val="10"/>
      <name val="Calibri"/>
    </font>
    <font>
      <b/>
      <sz val="8"/>
      <color theme="1"/>
      <name val="Calibri"/>
    </font>
    <font>
      <sz val="8"/>
      <color theme="1"/>
      <name val="Calibri"/>
    </font>
    <font>
      <sz val="8"/>
      <color rgb="FF000000"/>
      <name val="Calibri"/>
    </font>
    <font>
      <b/>
      <sz val="9"/>
      <color rgb="FF000000"/>
      <name val="Arial"/>
    </font>
    <font>
      <b/>
      <sz val="9"/>
      <color theme="1"/>
      <name val="Arial"/>
    </font>
    <font>
      <sz val="9"/>
      <color rgb="FF000000"/>
      <name val="Arial"/>
    </font>
    <font>
      <sz val="9"/>
      <color theme="1"/>
      <name val="Arial"/>
    </font>
    <font>
      <sz val="8"/>
      <color rgb="FF000000"/>
      <name val="Arial"/>
    </font>
    <font>
      <b/>
      <sz val="9"/>
      <color rgb="FF000000"/>
      <name val="Calibri"/>
    </font>
    <font>
      <sz val="9"/>
      <color rgb="FF000000"/>
      <name val="Calibri"/>
    </font>
    <font>
      <b/>
      <sz val="9"/>
      <color theme="1"/>
      <name val="Times New Roman"/>
    </font>
    <font>
      <sz val="8"/>
      <color rgb="FFFFFFFF"/>
      <name val="Arial"/>
    </font>
    <font>
      <b/>
      <sz val="8"/>
      <color rgb="FFFF0000"/>
      <name val="Calibri"/>
    </font>
    <font>
      <b/>
      <sz val="10"/>
      <color rgb="FF000000"/>
      <name val="Calibri"/>
      <family val="2"/>
      <scheme val="minor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Calibri"/>
      <family val="2"/>
      <scheme val="minor"/>
    </font>
    <font>
      <b/>
      <sz val="9"/>
      <color rgb="FF000000"/>
      <name val="Calibri"/>
      <family val="2"/>
    </font>
    <font>
      <b/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  <fill>
      <patternFill patternType="solid">
        <fgColor rgb="FFFFD966"/>
        <bgColor rgb="FFFFD966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rgb="FFFFCC99"/>
      </patternFill>
    </fill>
    <fill>
      <patternFill patternType="solid">
        <fgColor rgb="FFFFE599"/>
        <bgColor rgb="FFFFE599"/>
      </patternFill>
    </fill>
    <fill>
      <patternFill patternType="solid">
        <fgColor rgb="FFBFBFBF"/>
        <bgColor rgb="FFBFBFBF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E599"/>
      </patternFill>
    </fill>
  </fills>
  <borders count="82">
    <border>
      <left/>
      <right/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70C0"/>
      </right>
      <top style="thin">
        <color rgb="FF002060"/>
      </top>
      <bottom/>
      <diagonal/>
    </border>
    <border>
      <left style="thin">
        <color rgb="FF0070C0"/>
      </left>
      <right/>
      <top style="thin">
        <color rgb="FF002060"/>
      </top>
      <bottom style="thin">
        <color rgb="FFD9D9D9"/>
      </bottom>
      <diagonal/>
    </border>
    <border>
      <left/>
      <right/>
      <top style="thin">
        <color rgb="FF002060"/>
      </top>
      <bottom style="thin">
        <color rgb="FFD9D9D9"/>
      </bottom>
      <diagonal/>
    </border>
    <border>
      <left/>
      <right style="thin">
        <color rgb="FF0070C0"/>
      </right>
      <top style="thin">
        <color rgb="FF002060"/>
      </top>
      <bottom style="thin">
        <color rgb="FFD9D9D9"/>
      </bottom>
      <diagonal/>
    </border>
    <border>
      <left style="thin">
        <color rgb="FF0070C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/>
      <right style="thin">
        <color rgb="FF0070C0"/>
      </right>
      <top/>
      <bottom/>
      <diagonal/>
    </border>
    <border>
      <left style="thin">
        <color rgb="FF0070C0"/>
      </left>
      <right/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 style="thin">
        <color rgb="FF0070C0"/>
      </right>
      <top style="thin">
        <color rgb="FFD9D9D9"/>
      </top>
      <bottom style="thin">
        <color rgb="FFD9D9D9"/>
      </bottom>
      <diagonal/>
    </border>
    <border>
      <left style="thin">
        <color rgb="FF0070C0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70C0"/>
      </right>
      <top/>
      <bottom style="thin">
        <color rgb="FF002060"/>
      </bottom>
      <diagonal/>
    </border>
    <border>
      <left style="thin">
        <color rgb="FF0070C0"/>
      </left>
      <right/>
      <top style="thin">
        <color rgb="FFD9D9D9"/>
      </top>
      <bottom style="thin">
        <color rgb="FF002060"/>
      </bottom>
      <diagonal/>
    </border>
    <border>
      <left/>
      <right/>
      <top style="thin">
        <color rgb="FFD9D9D9"/>
      </top>
      <bottom style="thin">
        <color rgb="FF002060"/>
      </bottom>
      <diagonal/>
    </border>
    <border>
      <left/>
      <right style="thin">
        <color rgb="FF0070C0"/>
      </right>
      <top style="thin">
        <color rgb="FFD9D9D9"/>
      </top>
      <bottom style="thin">
        <color rgb="FF002060"/>
      </bottom>
      <diagonal/>
    </border>
    <border>
      <left style="thin">
        <color rgb="FF0070C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 style="thin">
        <color rgb="FF002060"/>
      </right>
      <top/>
      <bottom style="thin">
        <color rgb="FFD9D9D9"/>
      </bottom>
      <diagonal/>
    </border>
    <border>
      <left style="thin">
        <color rgb="FFDBE5F1"/>
      </left>
      <right style="thin">
        <color rgb="FFDBE5F1"/>
      </right>
      <top style="thin">
        <color rgb="FFDBE5F1"/>
      </top>
      <bottom/>
      <diagonal/>
    </border>
    <border>
      <left style="thin">
        <color rgb="FFDBE5F1"/>
      </left>
      <right/>
      <top style="thin">
        <color rgb="FFDBE5F1"/>
      </top>
      <bottom style="thin">
        <color rgb="FFDBE5F1"/>
      </bottom>
      <diagonal/>
    </border>
    <border>
      <left/>
      <right/>
      <top style="thin">
        <color rgb="FFDBE5F1"/>
      </top>
      <bottom style="thin">
        <color rgb="FFDBE5F1"/>
      </bottom>
      <diagonal/>
    </border>
    <border>
      <left/>
      <right style="thin">
        <color rgb="FFDBE5F1"/>
      </right>
      <top style="thin">
        <color rgb="FFDBE5F1"/>
      </top>
      <bottom style="thin">
        <color rgb="FFDBE5F1"/>
      </bottom>
      <diagonal/>
    </border>
    <border>
      <left style="thin">
        <color rgb="FFDBE5F1"/>
      </left>
      <right style="thin">
        <color rgb="FFDBE5F1"/>
      </right>
      <top style="thin">
        <color rgb="FFDBE5F1"/>
      </top>
      <bottom style="thin">
        <color rgb="FFDBE5F1"/>
      </bottom>
      <diagonal/>
    </border>
    <border>
      <left/>
      <right style="thin">
        <color rgb="FF002060"/>
      </right>
      <top style="thin">
        <color rgb="FFD9D9D9"/>
      </top>
      <bottom/>
      <diagonal/>
    </border>
    <border>
      <left style="thin">
        <color rgb="FFDBE5F1"/>
      </left>
      <right style="thin">
        <color rgb="FFDBE5F1"/>
      </right>
      <top/>
      <bottom style="thin">
        <color rgb="FFDBE5F1"/>
      </bottom>
      <diagonal/>
    </border>
    <border>
      <left/>
      <right style="thin">
        <color rgb="FF002060"/>
      </right>
      <top/>
      <bottom style="thin">
        <color rgb="FFD9D9D9"/>
      </bottom>
      <diagonal/>
    </border>
    <border>
      <left/>
      <right style="thin">
        <color rgb="FF002060"/>
      </right>
      <top style="thin">
        <color rgb="FFD9D9D9"/>
      </top>
      <bottom style="thin">
        <color rgb="FFD9D9D9"/>
      </bottom>
      <diagonal/>
    </border>
    <border>
      <left style="thin">
        <color rgb="FFDBE5F1"/>
      </left>
      <right style="thin">
        <color rgb="FFDBE5F1"/>
      </right>
      <top/>
      <bottom/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002060"/>
      </right>
      <top style="thin">
        <color rgb="FFD9D9D9"/>
      </top>
      <bottom/>
      <diagonal/>
    </border>
    <border>
      <left/>
      <right style="thin">
        <color rgb="FF002060"/>
      </right>
      <top style="thin">
        <color rgb="FFDBE5F1"/>
      </top>
      <bottom style="thin">
        <color rgb="FFDBE5F1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002060"/>
      </right>
      <top/>
      <bottom style="thin">
        <color rgb="FFD9D9D9"/>
      </bottom>
      <diagonal/>
    </border>
    <border>
      <left/>
      <right style="thin">
        <color rgb="FF002060"/>
      </right>
      <top style="thin">
        <color rgb="FFDBE5F1"/>
      </top>
      <bottom style="thin">
        <color rgb="FFDBE5F1"/>
      </bottom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/>
      <top/>
      <bottom style="thin">
        <color rgb="FFD9D9D9"/>
      </bottom>
      <diagonal/>
    </border>
    <border>
      <left/>
      <right style="thin">
        <color rgb="FF002060"/>
      </right>
      <top/>
      <bottom style="thin">
        <color rgb="FFD9D9D9"/>
      </bottom>
      <diagonal/>
    </border>
    <border>
      <left style="thin">
        <color rgb="FF002060"/>
      </left>
      <right/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 style="thin">
        <color rgb="FFDBE5F1"/>
      </left>
      <right/>
      <top/>
      <bottom/>
      <diagonal/>
    </border>
    <border>
      <left/>
      <right style="thin">
        <color rgb="FFDBE5F1"/>
      </right>
      <top/>
      <bottom/>
      <diagonal/>
    </border>
    <border>
      <left style="thin">
        <color rgb="FFDBE5F1"/>
      </left>
      <right style="thin">
        <color rgb="FF002060"/>
      </right>
      <top style="thin">
        <color rgb="FFDBE5F1"/>
      </top>
      <bottom style="thin">
        <color rgb="FFDBE5F1"/>
      </bottom>
      <diagonal/>
    </border>
    <border>
      <left/>
      <right style="thin">
        <color rgb="FFD9D9D9"/>
      </right>
      <top/>
      <bottom/>
      <diagonal/>
    </border>
    <border>
      <left style="thin">
        <color rgb="FFDBE5F1"/>
      </left>
      <right/>
      <top/>
      <bottom/>
      <diagonal/>
    </border>
    <border>
      <left/>
      <right style="thin">
        <color rgb="FFDBE5F1"/>
      </right>
      <top/>
      <bottom/>
      <diagonal/>
    </border>
    <border>
      <left style="thin">
        <color rgb="FFDBE5F1"/>
      </left>
      <right/>
      <top/>
      <bottom style="thin">
        <color rgb="FFDBE5F1"/>
      </bottom>
      <diagonal/>
    </border>
    <border>
      <left/>
      <right/>
      <top/>
      <bottom style="thin">
        <color rgb="FFDBE5F1"/>
      </bottom>
      <diagonal/>
    </border>
    <border>
      <left/>
      <right style="thin">
        <color rgb="FFDBE5F1"/>
      </right>
      <top/>
      <bottom style="thin">
        <color rgb="FFDBE5F1"/>
      </bottom>
      <diagonal/>
    </border>
    <border>
      <left/>
      <right style="thin">
        <color rgb="FFDBE5F1"/>
      </right>
      <top style="thin">
        <color rgb="FFDBE5F1"/>
      </top>
      <bottom style="thin">
        <color rgb="FFDBE5F1"/>
      </bottom>
      <diagonal/>
    </border>
    <border>
      <left/>
      <right style="thin">
        <color rgb="FFD9D9D9"/>
      </right>
      <top/>
      <bottom style="thin">
        <color rgb="FF002060"/>
      </bottom>
      <diagonal/>
    </border>
    <border>
      <left style="thin">
        <color rgb="FFD9D9D9"/>
      </left>
      <right/>
      <top/>
      <bottom style="thin">
        <color rgb="FF002060"/>
      </bottom>
      <diagonal/>
    </border>
    <border>
      <left style="thin">
        <color rgb="FFDBE5F1"/>
      </left>
      <right style="thin">
        <color rgb="FFDBE5F1"/>
      </right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BE5F1"/>
      </left>
      <right style="thin">
        <color rgb="FFDBE5F1"/>
      </right>
      <top/>
      <bottom style="thin">
        <color rgb="FFDBE5F1"/>
      </bottom>
      <diagonal/>
    </border>
    <border>
      <left/>
      <right/>
      <top/>
      <bottom/>
      <diagonal/>
    </border>
    <border>
      <left/>
      <right style="thin">
        <color rgb="FFD9D9D9"/>
      </right>
      <top/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/>
      <top style="thin">
        <color rgb="FFDBE5F1"/>
      </top>
      <bottom style="thin">
        <color rgb="FFD9D9D9"/>
      </bottom>
      <diagonal/>
    </border>
    <border>
      <left/>
      <right/>
      <top style="thin">
        <color rgb="FFDBE5F1"/>
      </top>
      <bottom style="thin">
        <color rgb="FFD9D9D9"/>
      </bottom>
      <diagonal/>
    </border>
    <border>
      <left/>
      <right style="thin">
        <color rgb="FFDBE5F1"/>
      </right>
      <top style="thin">
        <color rgb="FFDBE5F1"/>
      </top>
      <bottom style="thin">
        <color rgb="FFD9D9D9"/>
      </bottom>
      <diagonal/>
    </border>
    <border>
      <left style="thin">
        <color rgb="FFDBE5F1"/>
      </left>
      <right/>
      <top style="thin">
        <color rgb="FF002060"/>
      </top>
      <bottom style="thin">
        <color rgb="FFDBE5F1"/>
      </bottom>
      <diagonal/>
    </border>
    <border>
      <left/>
      <right/>
      <top style="thin">
        <color rgb="FF002060"/>
      </top>
      <bottom style="thin">
        <color rgb="FFDBE5F1"/>
      </bottom>
      <diagonal/>
    </border>
    <border>
      <left/>
      <right style="thin">
        <color rgb="FFDBE5F1"/>
      </right>
      <top style="thin">
        <color rgb="FF002060"/>
      </top>
      <bottom style="thin">
        <color rgb="FFDBE5F1"/>
      </bottom>
      <diagonal/>
    </border>
    <border>
      <left style="thin">
        <color rgb="FFDBE5F1"/>
      </left>
      <right/>
      <top style="thin">
        <color rgb="FFDBE5F1"/>
      </top>
      <bottom style="thin">
        <color rgb="FF002060"/>
      </bottom>
      <diagonal/>
    </border>
    <border>
      <left/>
      <right/>
      <top style="thin">
        <color rgb="FFDBE5F1"/>
      </top>
      <bottom style="thin">
        <color rgb="FF002060"/>
      </bottom>
      <diagonal/>
    </border>
    <border>
      <left/>
      <right style="thin">
        <color rgb="FFDBE5F1"/>
      </right>
      <top style="thin">
        <color rgb="FFDBE5F1"/>
      </top>
      <bottom style="thin">
        <color rgb="FF002060"/>
      </bottom>
      <diagonal/>
    </border>
  </borders>
  <cellStyleXfs count="1">
    <xf numFmtId="0" fontId="0" fillId="0" borderId="0"/>
  </cellStyleXfs>
  <cellXfs count="228">
    <xf numFmtId="0" fontId="0" fillId="0" borderId="0" xfId="0" applyFont="1" applyAlignment="1"/>
    <xf numFmtId="0" fontId="5" fillId="0" borderId="0" xfId="0" applyFont="1"/>
    <xf numFmtId="1" fontId="7" fillId="3" borderId="31" xfId="0" applyNumberFormat="1" applyFont="1" applyFill="1" applyBorder="1" applyAlignment="1">
      <alignment horizontal="center" vertical="center" wrapText="1"/>
    </xf>
    <xf numFmtId="1" fontId="6" fillId="3" borderId="31" xfId="0" applyNumberFormat="1" applyFont="1" applyFill="1" applyBorder="1" applyAlignment="1">
      <alignment horizontal="center" vertical="center"/>
    </xf>
    <xf numFmtId="1" fontId="7" fillId="3" borderId="31" xfId="0" applyNumberFormat="1" applyFont="1" applyFill="1" applyBorder="1" applyAlignment="1">
      <alignment horizontal="center" vertical="center"/>
    </xf>
    <xf numFmtId="1" fontId="8" fillId="5" borderId="31" xfId="0" applyNumberFormat="1" applyFont="1" applyFill="1" applyBorder="1" applyAlignment="1">
      <alignment horizontal="center"/>
    </xf>
    <xf numFmtId="2" fontId="7" fillId="0" borderId="31" xfId="0" applyNumberFormat="1" applyFont="1" applyBorder="1" applyAlignment="1">
      <alignment horizontal="center"/>
    </xf>
    <xf numFmtId="2" fontId="7" fillId="0" borderId="31" xfId="0" applyNumberFormat="1" applyFont="1" applyBorder="1" applyAlignment="1">
      <alignment horizontal="center"/>
    </xf>
    <xf numFmtId="1" fontId="6" fillId="5" borderId="31" xfId="0" applyNumberFormat="1" applyFont="1" applyFill="1" applyBorder="1" applyAlignment="1">
      <alignment horizontal="center" vertical="center"/>
    </xf>
    <xf numFmtId="1" fontId="8" fillId="5" borderId="31" xfId="0" applyNumberFormat="1" applyFont="1" applyFill="1" applyBorder="1" applyAlignment="1">
      <alignment horizontal="center" vertical="center"/>
    </xf>
    <xf numFmtId="0" fontId="6" fillId="0" borderId="31" xfId="0" applyFont="1" applyBorder="1" applyAlignment="1">
      <alignment horizontal="center"/>
    </xf>
    <xf numFmtId="1" fontId="6" fillId="6" borderId="31" xfId="0" applyNumberFormat="1" applyFont="1" applyFill="1" applyBorder="1" applyAlignment="1">
      <alignment horizontal="center" vertical="center"/>
    </xf>
    <xf numFmtId="2" fontId="6" fillId="6" borderId="31" xfId="0" applyNumberFormat="1" applyFont="1" applyFill="1" applyBorder="1" applyAlignment="1">
      <alignment horizontal="center" vertical="center"/>
    </xf>
    <xf numFmtId="1" fontId="8" fillId="5" borderId="35" xfId="0" applyNumberFormat="1" applyFont="1" applyFill="1" applyBorder="1" applyAlignment="1">
      <alignment horizontal="center" vertical="center"/>
    </xf>
    <xf numFmtId="0" fontId="2" fillId="0" borderId="36" xfId="0" applyFont="1" applyBorder="1"/>
    <xf numFmtId="0" fontId="6" fillId="0" borderId="31" xfId="0" applyFont="1" applyBorder="1" applyAlignment="1">
      <alignment horizontal="center"/>
    </xf>
    <xf numFmtId="1" fontId="8" fillId="0" borderId="31" xfId="0" applyNumberFormat="1" applyFont="1" applyBorder="1" applyAlignment="1">
      <alignment horizontal="center"/>
    </xf>
    <xf numFmtId="1" fontId="6" fillId="0" borderId="31" xfId="0" applyNumberFormat="1" applyFont="1" applyBorder="1" applyAlignment="1">
      <alignment horizontal="center"/>
    </xf>
    <xf numFmtId="2" fontId="6" fillId="6" borderId="31" xfId="0" applyNumberFormat="1" applyFont="1" applyFill="1" applyBorder="1" applyAlignment="1">
      <alignment horizontal="center"/>
    </xf>
    <xf numFmtId="0" fontId="6" fillId="5" borderId="31" xfId="0" applyFont="1" applyFill="1" applyBorder="1" applyAlignment="1">
      <alignment horizontal="center" vertical="center"/>
    </xf>
    <xf numFmtId="1" fontId="6" fillId="5" borderId="31" xfId="0" applyNumberFormat="1" applyFont="1" applyFill="1" applyBorder="1" applyAlignment="1">
      <alignment horizontal="center"/>
    </xf>
    <xf numFmtId="2" fontId="9" fillId="0" borderId="31" xfId="0" applyNumberFormat="1" applyFont="1" applyBorder="1" applyAlignment="1">
      <alignment horizontal="center"/>
    </xf>
    <xf numFmtId="2" fontId="7" fillId="0" borderId="31" xfId="0" applyNumberFormat="1" applyFont="1" applyBorder="1" applyAlignment="1">
      <alignment horizontal="right"/>
    </xf>
    <xf numFmtId="1" fontId="6" fillId="7" borderId="31" xfId="0" applyNumberFormat="1" applyFont="1" applyFill="1" applyBorder="1" applyAlignment="1">
      <alignment horizontal="center" vertical="center"/>
    </xf>
    <xf numFmtId="2" fontId="6" fillId="7" borderId="31" xfId="0" applyNumberFormat="1" applyFont="1" applyFill="1" applyBorder="1" applyAlignment="1">
      <alignment horizontal="center" vertical="center"/>
    </xf>
    <xf numFmtId="1" fontId="8" fillId="7" borderId="31" xfId="0" applyNumberFormat="1" applyFont="1" applyFill="1" applyBorder="1" applyAlignment="1">
      <alignment horizontal="center" vertical="center"/>
    </xf>
    <xf numFmtId="2" fontId="8" fillId="7" borderId="35" xfId="0" applyNumberFormat="1" applyFont="1" applyFill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2" fontId="9" fillId="5" borderId="38" xfId="0" applyNumberFormat="1" applyFont="1" applyFill="1" applyBorder="1" applyAlignment="1">
      <alignment horizontal="center" vertical="center"/>
    </xf>
    <xf numFmtId="1" fontId="6" fillId="6" borderId="31" xfId="0" applyNumberFormat="1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 vertical="center"/>
    </xf>
    <xf numFmtId="2" fontId="8" fillId="5" borderId="31" xfId="0" applyNumberFormat="1" applyFont="1" applyFill="1" applyBorder="1" applyAlignment="1">
      <alignment horizontal="center"/>
    </xf>
    <xf numFmtId="2" fontId="8" fillId="5" borderId="31" xfId="0" applyNumberFormat="1" applyFont="1" applyFill="1" applyBorder="1" applyAlignment="1">
      <alignment horizontal="right"/>
    </xf>
    <xf numFmtId="0" fontId="8" fillId="7" borderId="31" xfId="0" applyFont="1" applyFill="1" applyBorder="1" applyAlignment="1">
      <alignment horizontal="center" vertical="center"/>
    </xf>
    <xf numFmtId="0" fontId="8" fillId="7" borderId="35" xfId="0" applyFont="1" applyFill="1" applyBorder="1" applyAlignment="1">
      <alignment horizontal="center" vertical="center"/>
    </xf>
    <xf numFmtId="0" fontId="9" fillId="5" borderId="39" xfId="0" applyFont="1" applyFill="1" applyBorder="1"/>
    <xf numFmtId="0" fontId="11" fillId="0" borderId="31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12" fillId="0" borderId="31" xfId="0" applyFont="1" applyBorder="1"/>
    <xf numFmtId="0" fontId="6" fillId="6" borderId="31" xfId="0" applyFont="1" applyFill="1" applyBorder="1" applyAlignment="1">
      <alignment horizontal="center"/>
    </xf>
    <xf numFmtId="1" fontId="10" fillId="5" borderId="40" xfId="0" applyNumberFormat="1" applyFont="1" applyFill="1" applyBorder="1" applyAlignment="1">
      <alignment horizontal="center"/>
    </xf>
    <xf numFmtId="0" fontId="6" fillId="5" borderId="39" xfId="0" applyFont="1" applyFill="1" applyBorder="1" applyAlignment="1">
      <alignment horizontal="center" vertical="center"/>
    </xf>
    <xf numFmtId="1" fontId="8" fillId="5" borderId="31" xfId="0" applyNumberFormat="1" applyFont="1" applyFill="1" applyBorder="1" applyAlignment="1">
      <alignment horizontal="center"/>
    </xf>
    <xf numFmtId="0" fontId="9" fillId="0" borderId="15" xfId="0" applyFont="1" applyBorder="1"/>
    <xf numFmtId="0" fontId="8" fillId="0" borderId="31" xfId="0" applyFont="1" applyBorder="1" applyAlignment="1">
      <alignment horizontal="center"/>
    </xf>
    <xf numFmtId="0" fontId="8" fillId="7" borderId="39" xfId="0" applyFont="1" applyFill="1" applyBorder="1" applyAlignment="1">
      <alignment horizontal="center" vertical="center"/>
    </xf>
    <xf numFmtId="2" fontId="6" fillId="5" borderId="31" xfId="0" applyNumberFormat="1" applyFont="1" applyFill="1" applyBorder="1" applyAlignment="1">
      <alignment horizontal="right"/>
    </xf>
    <xf numFmtId="0" fontId="8" fillId="5" borderId="39" xfId="0" applyFont="1" applyFill="1" applyBorder="1" applyAlignment="1">
      <alignment horizontal="center"/>
    </xf>
    <xf numFmtId="0" fontId="11" fillId="6" borderId="31" xfId="0" applyFont="1" applyFill="1" applyBorder="1" applyAlignment="1">
      <alignment horizontal="center"/>
    </xf>
    <xf numFmtId="1" fontId="11" fillId="6" borderId="31" xfId="0" applyNumberFormat="1" applyFont="1" applyFill="1" applyBorder="1" applyAlignment="1">
      <alignment horizontal="center"/>
    </xf>
    <xf numFmtId="1" fontId="11" fillId="0" borderId="31" xfId="0" applyNumberFormat="1" applyFont="1" applyBorder="1" applyAlignment="1">
      <alignment horizontal="center"/>
    </xf>
    <xf numFmtId="2" fontId="13" fillId="0" borderId="31" xfId="0" applyNumberFormat="1" applyFont="1" applyBorder="1" applyAlignment="1">
      <alignment horizontal="right"/>
    </xf>
    <xf numFmtId="0" fontId="8" fillId="7" borderId="41" xfId="0" applyFont="1" applyFill="1" applyBorder="1" applyAlignment="1">
      <alignment horizontal="center" vertical="center"/>
    </xf>
    <xf numFmtId="0" fontId="9" fillId="0" borderId="42" xfId="0" applyFont="1" applyBorder="1"/>
    <xf numFmtId="2" fontId="6" fillId="5" borderId="31" xfId="0" applyNumberFormat="1" applyFont="1" applyFill="1" applyBorder="1" applyAlignment="1">
      <alignment horizontal="center"/>
    </xf>
    <xf numFmtId="0" fontId="10" fillId="5" borderId="43" xfId="0" applyFont="1" applyFill="1" applyBorder="1" applyAlignment="1">
      <alignment horizontal="center" vertical="center"/>
    </xf>
    <xf numFmtId="2" fontId="10" fillId="5" borderId="31" xfId="0" applyNumberFormat="1" applyFont="1" applyFill="1" applyBorder="1" applyAlignment="1">
      <alignment horizontal="center" vertical="center"/>
    </xf>
    <xf numFmtId="0" fontId="7" fillId="0" borderId="31" xfId="0" applyFont="1" applyBorder="1" applyAlignment="1">
      <alignment horizontal="right"/>
    </xf>
    <xf numFmtId="1" fontId="7" fillId="8" borderId="31" xfId="0" applyNumberFormat="1" applyFont="1" applyFill="1" applyBorder="1"/>
    <xf numFmtId="0" fontId="7" fillId="8" borderId="31" xfId="0" applyFont="1" applyFill="1" applyBorder="1"/>
    <xf numFmtId="0" fontId="4" fillId="0" borderId="31" xfId="0" applyFont="1" applyBorder="1"/>
    <xf numFmtId="0" fontId="10" fillId="8" borderId="39" xfId="0" applyFont="1" applyFill="1" applyBorder="1" applyAlignment="1">
      <alignment horizontal="center" vertical="center"/>
    </xf>
    <xf numFmtId="1" fontId="10" fillId="5" borderId="48" xfId="0" applyNumberFormat="1" applyFont="1" applyFill="1" applyBorder="1" applyAlignment="1">
      <alignment horizontal="center"/>
    </xf>
    <xf numFmtId="2" fontId="10" fillId="5" borderId="31" xfId="0" applyNumberFormat="1" applyFont="1" applyFill="1" applyBorder="1"/>
    <xf numFmtId="1" fontId="10" fillId="5" borderId="31" xfId="0" applyNumberFormat="1" applyFont="1" applyFill="1" applyBorder="1" applyAlignment="1">
      <alignment horizontal="center"/>
    </xf>
    <xf numFmtId="1" fontId="10" fillId="5" borderId="31" xfId="0" applyNumberFormat="1" applyFont="1" applyFill="1" applyBorder="1" applyAlignment="1">
      <alignment horizontal="left"/>
    </xf>
    <xf numFmtId="1" fontId="10" fillId="5" borderId="31" xfId="0" applyNumberFormat="1" applyFont="1" applyFill="1" applyBorder="1" applyAlignment="1">
      <alignment horizontal="right"/>
    </xf>
    <xf numFmtId="1" fontId="10" fillId="5" borderId="51" xfId="0" applyNumberFormat="1" applyFont="1" applyFill="1" applyBorder="1" applyAlignment="1">
      <alignment horizontal="right"/>
    </xf>
    <xf numFmtId="1" fontId="10" fillId="5" borderId="58" xfId="0" applyNumberFormat="1" applyFont="1" applyFill="1" applyBorder="1" applyAlignment="1">
      <alignment horizontal="right"/>
    </xf>
    <xf numFmtId="0" fontId="4" fillId="0" borderId="16" xfId="0" applyFont="1" applyBorder="1"/>
    <xf numFmtId="0" fontId="4" fillId="0" borderId="59" xfId="0" applyFont="1" applyBorder="1"/>
    <xf numFmtId="1" fontId="10" fillId="5" borderId="60" xfId="0" applyNumberFormat="1" applyFont="1" applyFill="1" applyBorder="1" applyAlignment="1">
      <alignment horizontal="center"/>
    </xf>
    <xf numFmtId="1" fontId="10" fillId="5" borderId="61" xfId="0" applyNumberFormat="1" applyFont="1" applyFill="1" applyBorder="1" applyAlignment="1">
      <alignment horizontal="right"/>
    </xf>
    <xf numFmtId="1" fontId="10" fillId="5" borderId="62" xfId="0" applyNumberFormat="1" applyFont="1" applyFill="1" applyBorder="1" applyAlignment="1">
      <alignment horizontal="right"/>
    </xf>
    <xf numFmtId="1" fontId="10" fillId="5" borderId="63" xfId="0" applyNumberFormat="1" applyFont="1" applyFill="1" applyBorder="1" applyAlignment="1">
      <alignment horizontal="right"/>
    </xf>
    <xf numFmtId="0" fontId="4" fillId="0" borderId="52" xfId="0" applyFont="1" applyBorder="1"/>
    <xf numFmtId="1" fontId="10" fillId="5" borderId="64" xfId="0" applyNumberFormat="1" applyFont="1" applyFill="1" applyBorder="1" applyAlignment="1">
      <alignment horizontal="center"/>
    </xf>
    <xf numFmtId="1" fontId="10" fillId="5" borderId="65" xfId="0" applyNumberFormat="1" applyFont="1" applyFill="1" applyBorder="1" applyAlignment="1">
      <alignment horizontal="right"/>
    </xf>
    <xf numFmtId="1" fontId="10" fillId="5" borderId="66" xfId="0" applyNumberFormat="1" applyFont="1" applyFill="1" applyBorder="1" applyAlignment="1">
      <alignment horizontal="right"/>
    </xf>
    <xf numFmtId="1" fontId="10" fillId="5" borderId="67" xfId="0" applyNumberFormat="1" applyFont="1" applyFill="1" applyBorder="1" applyAlignment="1">
      <alignment horizontal="right"/>
    </xf>
    <xf numFmtId="0" fontId="4" fillId="0" borderId="68" xfId="0" applyFont="1" applyBorder="1"/>
    <xf numFmtId="0" fontId="4" fillId="0" borderId="69" xfId="0" applyFont="1" applyBorder="1"/>
    <xf numFmtId="0" fontId="4" fillId="0" borderId="70" xfId="0" applyFont="1" applyBorder="1"/>
    <xf numFmtId="1" fontId="10" fillId="5" borderId="71" xfId="0" applyNumberFormat="1" applyFont="1" applyFill="1" applyBorder="1" applyAlignment="1">
      <alignment horizontal="right"/>
    </xf>
    <xf numFmtId="1" fontId="10" fillId="5" borderId="72" xfId="0" applyNumberFormat="1" applyFont="1" applyFill="1" applyBorder="1" applyAlignment="1">
      <alignment horizontal="right"/>
    </xf>
    <xf numFmtId="0" fontId="2" fillId="0" borderId="43" xfId="0" applyFont="1" applyBorder="1"/>
    <xf numFmtId="2" fontId="7" fillId="10" borderId="31" xfId="0" applyNumberFormat="1" applyFont="1" applyFill="1" applyBorder="1" applyAlignment="1">
      <alignment horizontal="center"/>
    </xf>
    <xf numFmtId="2" fontId="6" fillId="11" borderId="31" xfId="0" applyNumberFormat="1" applyFont="1" applyFill="1" applyBorder="1" applyAlignment="1">
      <alignment horizontal="center"/>
    </xf>
    <xf numFmtId="1" fontId="6" fillId="11" borderId="31" xfId="0" applyNumberFormat="1" applyFont="1" applyFill="1" applyBorder="1" applyAlignment="1">
      <alignment horizontal="center" vertical="center"/>
    </xf>
    <xf numFmtId="1" fontId="6" fillId="12" borderId="31" xfId="0" applyNumberFormat="1" applyFont="1" applyFill="1" applyBorder="1" applyAlignment="1">
      <alignment horizontal="center" vertical="center"/>
    </xf>
    <xf numFmtId="2" fontId="6" fillId="12" borderId="31" xfId="0" applyNumberFormat="1" applyFont="1" applyFill="1" applyBorder="1" applyAlignment="1">
      <alignment horizontal="center" vertical="center"/>
    </xf>
    <xf numFmtId="0" fontId="8" fillId="12" borderId="31" xfId="0" applyFont="1" applyFill="1" applyBorder="1" applyAlignment="1">
      <alignment horizontal="center" vertical="center"/>
    </xf>
    <xf numFmtId="0" fontId="8" fillId="12" borderId="39" xfId="0" applyFont="1" applyFill="1" applyBorder="1" applyAlignment="1">
      <alignment horizontal="center" vertical="center"/>
    </xf>
    <xf numFmtId="2" fontId="9" fillId="0" borderId="28" xfId="0" applyNumberFormat="1" applyFont="1" applyBorder="1"/>
    <xf numFmtId="2" fontId="8" fillId="5" borderId="28" xfId="0" applyNumberFormat="1" applyFont="1" applyFill="1" applyBorder="1" applyAlignment="1">
      <alignment horizontal="center"/>
    </xf>
    <xf numFmtId="2" fontId="10" fillId="5" borderId="28" xfId="0" applyNumberFormat="1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/>
    </xf>
    <xf numFmtId="2" fontId="10" fillId="0" borderId="28" xfId="0" applyNumberFormat="1" applyFont="1" applyBorder="1" applyAlignment="1">
      <alignment horizontal="center" vertical="center"/>
    </xf>
    <xf numFmtId="2" fontId="14" fillId="9" borderId="44" xfId="0" applyNumberFormat="1" applyFont="1" applyFill="1" applyBorder="1" applyAlignment="1">
      <alignment horizontal="center" vertical="center"/>
    </xf>
    <xf numFmtId="0" fontId="2" fillId="0" borderId="36" xfId="0" applyFont="1" applyBorder="1"/>
    <xf numFmtId="0" fontId="0" fillId="0" borderId="0" xfId="0" applyFont="1" applyAlignment="1"/>
    <xf numFmtId="0" fontId="0" fillId="0" borderId="0" xfId="0" applyFont="1" applyAlignment="1"/>
    <xf numFmtId="0" fontId="2" fillId="0" borderId="36" xfId="0" applyFont="1" applyBorder="1"/>
    <xf numFmtId="0" fontId="0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2" fontId="17" fillId="0" borderId="31" xfId="0" applyNumberFormat="1" applyFont="1" applyBorder="1" applyAlignment="1">
      <alignment horizontal="center"/>
    </xf>
    <xf numFmtId="1" fontId="18" fillId="5" borderId="36" xfId="0" applyNumberFormat="1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1" fontId="19" fillId="5" borderId="36" xfId="0" applyNumberFormat="1" applyFont="1" applyFill="1" applyBorder="1" applyAlignment="1">
      <alignment horizontal="center" vertical="center"/>
    </xf>
    <xf numFmtId="2" fontId="19" fillId="6" borderId="36" xfId="0" applyNumberFormat="1" applyFont="1" applyFill="1" applyBorder="1" applyAlignment="1">
      <alignment horizontal="center"/>
    </xf>
    <xf numFmtId="0" fontId="16" fillId="0" borderId="0" xfId="0" applyFont="1" applyAlignment="1"/>
    <xf numFmtId="0" fontId="20" fillId="0" borderId="0" xfId="0" applyFont="1" applyAlignment="1">
      <alignment horizontal="center"/>
    </xf>
    <xf numFmtId="2" fontId="17" fillId="10" borderId="31" xfId="0" applyNumberFormat="1" applyFont="1" applyFill="1" applyBorder="1" applyAlignment="1">
      <alignment horizontal="center"/>
    </xf>
    <xf numFmtId="0" fontId="8" fillId="5" borderId="42" xfId="0" applyFont="1" applyFill="1" applyBorder="1" applyAlignment="1">
      <alignment horizontal="center" vertical="center"/>
    </xf>
    <xf numFmtId="2" fontId="8" fillId="5" borderId="29" xfId="0" applyNumberFormat="1" applyFont="1" applyFill="1" applyBorder="1" applyAlignment="1">
      <alignment horizontal="center"/>
    </xf>
    <xf numFmtId="2" fontId="8" fillId="5" borderId="58" xfId="0" applyNumberFormat="1" applyFont="1" applyFill="1" applyBorder="1" applyAlignment="1">
      <alignment horizontal="center"/>
    </xf>
    <xf numFmtId="2" fontId="9" fillId="0" borderId="29" xfId="0" applyNumberFormat="1" applyFont="1" applyBorder="1"/>
    <xf numFmtId="2" fontId="9" fillId="0" borderId="58" xfId="0" applyNumberFormat="1" applyFont="1" applyBorder="1"/>
    <xf numFmtId="2" fontId="10" fillId="5" borderId="29" xfId="0" applyNumberFormat="1" applyFont="1" applyFill="1" applyBorder="1" applyAlignment="1">
      <alignment horizontal="center" vertical="center"/>
    </xf>
    <xf numFmtId="2" fontId="10" fillId="5" borderId="58" xfId="0" applyNumberFormat="1" applyFont="1" applyFill="1" applyBorder="1" applyAlignment="1">
      <alignment horizontal="center" vertical="center"/>
    </xf>
    <xf numFmtId="0" fontId="4" fillId="0" borderId="29" xfId="0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2" fontId="10" fillId="0" borderId="29" xfId="0" applyNumberFormat="1" applyFont="1" applyBorder="1" applyAlignment="1">
      <alignment horizontal="center" vertical="center"/>
    </xf>
    <xf numFmtId="2" fontId="10" fillId="0" borderId="58" xfId="0" applyNumberFormat="1" applyFont="1" applyBorder="1" applyAlignment="1">
      <alignment horizontal="center" vertical="center"/>
    </xf>
    <xf numFmtId="2" fontId="14" fillId="9" borderId="71" xfId="0" applyNumberFormat="1" applyFont="1" applyFill="1" applyBorder="1" applyAlignment="1">
      <alignment horizontal="center" vertical="center"/>
    </xf>
    <xf numFmtId="2" fontId="14" fillId="9" borderId="45" xfId="0" applyNumberFormat="1" applyFont="1" applyFill="1" applyBorder="1" applyAlignment="1">
      <alignment horizontal="center" vertical="center"/>
    </xf>
    <xf numFmtId="2" fontId="19" fillId="5" borderId="31" xfId="0" applyNumberFormat="1" applyFont="1" applyFill="1" applyBorder="1" applyAlignment="1">
      <alignment horizontal="center"/>
    </xf>
    <xf numFmtId="1" fontId="19" fillId="5" borderId="36" xfId="0" applyNumberFormat="1" applyFont="1" applyFill="1" applyBorder="1" applyAlignment="1">
      <alignment horizontal="center"/>
    </xf>
    <xf numFmtId="0" fontId="21" fillId="6" borderId="36" xfId="0" applyFont="1" applyFill="1" applyBorder="1" applyAlignment="1">
      <alignment horizontal="center"/>
    </xf>
    <xf numFmtId="0" fontId="21" fillId="0" borderId="31" xfId="0" applyFont="1" applyBorder="1" applyAlignment="1">
      <alignment horizontal="center"/>
    </xf>
    <xf numFmtId="1" fontId="19" fillId="5" borderId="31" xfId="0" applyNumberFormat="1" applyFont="1" applyFill="1" applyBorder="1" applyAlignment="1">
      <alignment horizontal="center"/>
    </xf>
    <xf numFmtId="1" fontId="19" fillId="5" borderId="66" xfId="0" applyNumberFormat="1" applyFont="1" applyFill="1" applyBorder="1" applyAlignment="1">
      <alignment horizontal="center"/>
    </xf>
    <xf numFmtId="0" fontId="2" fillId="0" borderId="65" xfId="0" applyFont="1" applyBorder="1"/>
    <xf numFmtId="0" fontId="2" fillId="0" borderId="65" xfId="0" applyFont="1" applyBorder="1" applyAlignment="1">
      <alignment horizontal="center"/>
    </xf>
    <xf numFmtId="2" fontId="17" fillId="0" borderId="31" xfId="0" applyNumberFormat="1" applyFont="1" applyBorder="1" applyAlignment="1">
      <alignment horizontal="left"/>
    </xf>
    <xf numFmtId="0" fontId="19" fillId="0" borderId="0" xfId="0" applyFont="1" applyAlignment="1">
      <alignment horizontal="left"/>
    </xf>
    <xf numFmtId="0" fontId="22" fillId="0" borderId="65" xfId="0" applyFont="1" applyBorder="1" applyAlignment="1">
      <alignment horizontal="center"/>
    </xf>
    <xf numFmtId="2" fontId="17" fillId="0" borderId="28" xfId="0" applyNumberFormat="1" applyFont="1" applyBorder="1" applyAlignment="1">
      <alignment horizontal="left"/>
    </xf>
    <xf numFmtId="0" fontId="16" fillId="0" borderId="66" xfId="0" applyFont="1" applyBorder="1" applyAlignment="1">
      <alignment horizontal="center"/>
    </xf>
    <xf numFmtId="2" fontId="7" fillId="0" borderId="58" xfId="0" applyNumberFormat="1" applyFont="1" applyBorder="1" applyAlignment="1">
      <alignment horizontal="center"/>
    </xf>
    <xf numFmtId="2" fontId="17" fillId="0" borderId="27" xfId="0" applyNumberFormat="1" applyFont="1" applyBorder="1" applyAlignment="1">
      <alignment horizontal="center"/>
    </xf>
    <xf numFmtId="2" fontId="9" fillId="0" borderId="65" xfId="0" applyNumberFormat="1" applyFont="1" applyBorder="1" applyAlignment="1">
      <alignment horizontal="center"/>
    </xf>
    <xf numFmtId="0" fontId="20" fillId="0" borderId="66" xfId="0" applyFont="1" applyBorder="1" applyAlignment="1">
      <alignment horizontal="center" vertical="center"/>
    </xf>
    <xf numFmtId="1" fontId="6" fillId="0" borderId="31" xfId="0" applyNumberFormat="1" applyFont="1" applyFill="1" applyBorder="1" applyAlignment="1">
      <alignment horizontal="center" vertical="center"/>
    </xf>
    <xf numFmtId="1" fontId="7" fillId="0" borderId="31" xfId="0" applyNumberFormat="1" applyFont="1" applyFill="1" applyBorder="1" applyAlignment="1">
      <alignment horizontal="center" vertical="center"/>
    </xf>
    <xf numFmtId="1" fontId="7" fillId="0" borderId="66" xfId="0" applyNumberFormat="1" applyFont="1" applyFill="1" applyBorder="1" applyAlignment="1">
      <alignment horizontal="center" vertical="center"/>
    </xf>
    <xf numFmtId="0" fontId="19" fillId="0" borderId="36" xfId="0" applyFont="1" applyFill="1" applyBorder="1" applyAlignment="1">
      <alignment horizontal="center"/>
    </xf>
    <xf numFmtId="0" fontId="8" fillId="5" borderId="66" xfId="0" applyFont="1" applyFill="1" applyBorder="1" applyAlignment="1">
      <alignment horizontal="center" vertical="center"/>
    </xf>
    <xf numFmtId="0" fontId="8" fillId="5" borderId="43" xfId="0" applyFont="1" applyFill="1" applyBorder="1" applyAlignment="1">
      <alignment horizontal="center" vertical="center"/>
    </xf>
    <xf numFmtId="1" fontId="19" fillId="6" borderId="36" xfId="0" applyNumberFormat="1" applyFont="1" applyFill="1" applyBorder="1" applyAlignment="1">
      <alignment horizontal="center"/>
    </xf>
    <xf numFmtId="0" fontId="19" fillId="5" borderId="31" xfId="0" applyFont="1" applyFill="1" applyBorder="1" applyAlignment="1">
      <alignment horizontal="center" vertical="center"/>
    </xf>
    <xf numFmtId="0" fontId="19" fillId="0" borderId="66" xfId="0" applyFont="1" applyBorder="1" applyAlignment="1">
      <alignment horizontal="center" vertical="center"/>
    </xf>
    <xf numFmtId="1" fontId="6" fillId="3" borderId="28" xfId="0" applyNumberFormat="1" applyFont="1" applyFill="1" applyBorder="1" applyAlignment="1">
      <alignment horizontal="center" vertical="center"/>
    </xf>
    <xf numFmtId="0" fontId="2" fillId="0" borderId="29" xfId="0" applyFont="1" applyBorder="1"/>
    <xf numFmtId="0" fontId="2" fillId="0" borderId="30" xfId="0" applyFont="1" applyBorder="1"/>
    <xf numFmtId="1" fontId="7" fillId="3" borderId="27" xfId="0" applyNumberFormat="1" applyFont="1" applyFill="1" applyBorder="1" applyAlignment="1">
      <alignment horizontal="center" vertical="center" wrapText="1"/>
    </xf>
    <xf numFmtId="0" fontId="2" fillId="0" borderId="33" xfId="0" applyFont="1" applyBorder="1"/>
    <xf numFmtId="2" fontId="7" fillId="3" borderId="27" xfId="0" applyNumberFormat="1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 wrapText="1"/>
    </xf>
    <xf numFmtId="0" fontId="2" fillId="0" borderId="34" xfId="0" applyFont="1" applyBorder="1"/>
    <xf numFmtId="2" fontId="6" fillId="3" borderId="27" xfId="0" applyNumberFormat="1" applyFont="1" applyFill="1" applyBorder="1" applyAlignment="1">
      <alignment horizontal="center" vertical="center"/>
    </xf>
    <xf numFmtId="2" fontId="6" fillId="3" borderId="27" xfId="0" applyNumberFormat="1" applyFont="1" applyFill="1" applyBorder="1" applyAlignment="1">
      <alignment horizontal="center" vertical="center" wrapText="1"/>
    </xf>
    <xf numFmtId="2" fontId="9" fillId="5" borderId="28" xfId="0" applyNumberFormat="1" applyFont="1" applyFill="1" applyBorder="1"/>
    <xf numFmtId="2" fontId="9" fillId="0" borderId="28" xfId="0" applyNumberFormat="1" applyFont="1" applyBorder="1"/>
    <xf numFmtId="2" fontId="8" fillId="5" borderId="36" xfId="0" applyNumberFormat="1" applyFont="1" applyFill="1" applyBorder="1" applyAlignment="1">
      <alignment horizontal="center" vertical="center"/>
    </xf>
    <xf numFmtId="2" fontId="8" fillId="5" borderId="65" xfId="0" applyNumberFormat="1" applyFont="1" applyFill="1" applyBorder="1" applyAlignment="1">
      <alignment horizontal="center" vertical="center"/>
    </xf>
    <xf numFmtId="2" fontId="10" fillId="5" borderId="79" xfId="0" applyNumberFormat="1" applyFont="1" applyFill="1" applyBorder="1" applyAlignment="1">
      <alignment horizontal="left"/>
    </xf>
    <xf numFmtId="2" fontId="10" fillId="5" borderId="80" xfId="0" applyNumberFormat="1" applyFont="1" applyFill="1" applyBorder="1" applyAlignment="1">
      <alignment horizontal="left"/>
    </xf>
    <xf numFmtId="2" fontId="10" fillId="5" borderId="81" xfId="0" applyNumberFormat="1" applyFont="1" applyFill="1" applyBorder="1" applyAlignment="1">
      <alignment horizontal="left"/>
    </xf>
    <xf numFmtId="2" fontId="10" fillId="5" borderId="76" xfId="0" applyNumberFormat="1" applyFont="1" applyFill="1" applyBorder="1" applyAlignment="1">
      <alignment horizontal="left"/>
    </xf>
    <xf numFmtId="2" fontId="10" fillId="5" borderId="77" xfId="0" applyNumberFormat="1" applyFont="1" applyFill="1" applyBorder="1" applyAlignment="1">
      <alignment horizontal="left"/>
    </xf>
    <xf numFmtId="2" fontId="10" fillId="5" borderId="78" xfId="0" applyNumberFormat="1" applyFont="1" applyFill="1" applyBorder="1" applyAlignment="1">
      <alignment horizontal="left"/>
    </xf>
    <xf numFmtId="2" fontId="10" fillId="5" borderId="28" xfId="0" applyNumberFormat="1" applyFont="1" applyFill="1" applyBorder="1" applyAlignment="1">
      <alignment horizontal="left"/>
    </xf>
    <xf numFmtId="2" fontId="10" fillId="5" borderId="29" xfId="0" applyNumberFormat="1" applyFont="1" applyFill="1" applyBorder="1" applyAlignment="1">
      <alignment horizontal="left"/>
    </xf>
    <xf numFmtId="2" fontId="10" fillId="5" borderId="58" xfId="0" applyNumberFormat="1" applyFont="1" applyFill="1" applyBorder="1" applyAlignment="1">
      <alignment horizontal="left"/>
    </xf>
    <xf numFmtId="2" fontId="10" fillId="5" borderId="73" xfId="0" applyNumberFormat="1" applyFont="1" applyFill="1" applyBorder="1" applyAlignment="1">
      <alignment horizontal="left"/>
    </xf>
    <xf numFmtId="2" fontId="10" fillId="5" borderId="74" xfId="0" applyNumberFormat="1" applyFont="1" applyFill="1" applyBorder="1" applyAlignment="1">
      <alignment horizontal="left"/>
    </xf>
    <xf numFmtId="2" fontId="10" fillId="5" borderId="75" xfId="0" applyNumberFormat="1" applyFont="1" applyFill="1" applyBorder="1" applyAlignment="1">
      <alignment horizontal="left"/>
    </xf>
    <xf numFmtId="2" fontId="10" fillId="7" borderId="49" xfId="0" applyNumberFormat="1" applyFont="1" applyFill="1" applyBorder="1" applyAlignment="1">
      <alignment horizontal="center" vertical="center"/>
    </xf>
    <xf numFmtId="0" fontId="2" fillId="0" borderId="50" xfId="0" applyFont="1" applyBorder="1"/>
    <xf numFmtId="0" fontId="2" fillId="0" borderId="53" xfId="0" applyFont="1" applyBorder="1"/>
    <xf numFmtId="0" fontId="2" fillId="0" borderId="54" xfId="0" applyFont="1" applyBorder="1"/>
    <xf numFmtId="2" fontId="10" fillId="5" borderId="28" xfId="0" applyNumberFormat="1" applyFont="1" applyFill="1" applyBorder="1"/>
    <xf numFmtId="2" fontId="10" fillId="5" borderId="58" xfId="0" applyNumberFormat="1" applyFont="1" applyFill="1" applyBorder="1"/>
    <xf numFmtId="2" fontId="10" fillId="0" borderId="53" xfId="0" applyNumberFormat="1" applyFont="1" applyBorder="1" applyAlignment="1">
      <alignment horizontal="center" vertical="center"/>
    </xf>
    <xf numFmtId="0" fontId="5" fillId="0" borderId="55" xfId="0" applyFont="1" applyBorder="1" applyAlignment="1">
      <alignment horizontal="left"/>
    </xf>
    <xf numFmtId="0" fontId="2" fillId="0" borderId="56" xfId="0" applyFont="1" applyBorder="1"/>
    <xf numFmtId="0" fontId="2" fillId="0" borderId="57" xfId="0" applyFont="1" applyBorder="1"/>
    <xf numFmtId="2" fontId="6" fillId="3" borderId="27" xfId="0" applyNumberFormat="1" applyFont="1" applyFill="1" applyBorder="1" applyAlignment="1">
      <alignment vertical="center"/>
    </xf>
    <xf numFmtId="1" fontId="6" fillId="3" borderId="27" xfId="0" applyNumberFormat="1" applyFont="1" applyFill="1" applyBorder="1" applyAlignment="1">
      <alignment horizontal="center" vertical="center"/>
    </xf>
    <xf numFmtId="2" fontId="8" fillId="4" borderId="27" xfId="0" applyNumberFormat="1" applyFont="1" applyFill="1" applyBorder="1" applyAlignment="1">
      <alignment horizontal="center" vertical="center"/>
    </xf>
    <xf numFmtId="0" fontId="2" fillId="0" borderId="36" xfId="0" applyFont="1" applyBorder="1"/>
    <xf numFmtId="2" fontId="8" fillId="5" borderId="27" xfId="0" applyNumberFormat="1" applyFont="1" applyFill="1" applyBorder="1" applyAlignment="1">
      <alignment horizontal="center" vertical="center"/>
    </xf>
    <xf numFmtId="2" fontId="10" fillId="7" borderId="46" xfId="0" applyNumberFormat="1" applyFont="1" applyFill="1" applyBorder="1" applyAlignment="1">
      <alignment horizontal="center" vertical="center" wrapText="1"/>
    </xf>
    <xf numFmtId="0" fontId="2" fillId="0" borderId="47" xfId="0" applyFont="1" applyBorder="1"/>
    <xf numFmtId="0" fontId="2" fillId="0" borderId="9" xfId="0" applyFont="1" applyBorder="1"/>
    <xf numFmtId="0" fontId="2" fillId="0" borderId="52" xfId="0" applyFont="1" applyBorder="1"/>
    <xf numFmtId="2" fontId="6" fillId="3" borderId="36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/>
    </xf>
    <xf numFmtId="0" fontId="2" fillId="0" borderId="20" xfId="0" applyFont="1" applyBorder="1"/>
    <xf numFmtId="0" fontId="2" fillId="0" borderId="21" xfId="0" applyFont="1" applyBorder="1"/>
    <xf numFmtId="0" fontId="3" fillId="2" borderId="11" xfId="0" applyFont="1" applyFill="1" applyBorder="1" applyAlignment="1">
      <alignment horizontal="center"/>
    </xf>
    <xf numFmtId="0" fontId="2" fillId="0" borderId="12" xfId="0" applyFont="1" applyBorder="1"/>
    <xf numFmtId="0" fontId="2" fillId="0" borderId="13" xfId="0" applyFont="1" applyBorder="1"/>
    <xf numFmtId="2" fontId="1" fillId="0" borderId="24" xfId="0" applyNumberFormat="1" applyFont="1" applyBorder="1" applyAlignment="1">
      <alignment horizontal="center" vertical="center"/>
    </xf>
    <xf numFmtId="0" fontId="2" fillId="0" borderId="25" xfId="0" applyFont="1" applyBorder="1"/>
    <xf numFmtId="0" fontId="2" fillId="0" borderId="26" xfId="0" applyFont="1" applyBorder="1"/>
    <xf numFmtId="0" fontId="3" fillId="2" borderId="4" xfId="0" applyFont="1" applyFill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2" fontId="1" fillId="0" borderId="1" xfId="0" applyNumberFormat="1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0" fillId="0" borderId="0" xfId="0" applyFont="1" applyAlignment="1"/>
    <xf numFmtId="0" fontId="2" fillId="0" borderId="10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4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22" xfId="0" applyFont="1" applyBorder="1"/>
    <xf numFmtId="0" fontId="2" fillId="0" borderId="23" xfId="0" applyFont="1" applyBorder="1"/>
    <xf numFmtId="2" fontId="9" fillId="5" borderId="28" xfId="0" applyNumberFormat="1" applyFont="1" applyFill="1" applyBorder="1" applyAlignment="1">
      <alignment horizontal="center" vertical="center"/>
    </xf>
    <xf numFmtId="0" fontId="24" fillId="0" borderId="65" xfId="0" applyFont="1" applyBorder="1" applyAlignment="1">
      <alignment horizontal="center"/>
    </xf>
    <xf numFmtId="0" fontId="23" fillId="0" borderId="6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209550</xdr:colOff>
      <xdr:row>0</xdr:row>
      <xdr:rowOff>85725</xdr:rowOff>
    </xdr:from>
    <xdr:ext cx="857250" cy="790575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17</xdr:col>
      <xdr:colOff>390525</xdr:colOff>
      <xdr:row>0</xdr:row>
      <xdr:rowOff>47625</xdr:rowOff>
    </xdr:from>
    <xdr:ext cx="762000" cy="752475"/>
    <xdr:pic>
      <xdr:nvPicPr>
        <xdr:cNvPr id="3" name="image2.jp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E1011"/>
  <sheetViews>
    <sheetView tabSelected="1" topLeftCell="C69" workbookViewId="0">
      <selection activeCell="H69" sqref="H69:L69"/>
    </sheetView>
  </sheetViews>
  <sheetFormatPr defaultColWidth="14.42578125" defaultRowHeight="15" customHeight="1" x14ac:dyDescent="0.2"/>
  <cols>
    <col min="1" max="1" width="6.7109375" customWidth="1"/>
    <col min="2" max="2" width="9" customWidth="1"/>
    <col min="3" max="3" width="3.5703125" customWidth="1"/>
    <col min="4" max="4" width="8.7109375" customWidth="1"/>
    <col min="5" max="5" width="47.85546875" customWidth="1"/>
    <col min="6" max="6" width="29.140625" customWidth="1"/>
    <col min="7" max="7" width="9" customWidth="1"/>
    <col min="8" max="8" width="8.28515625" customWidth="1"/>
    <col min="9" max="10" width="9.140625" customWidth="1"/>
    <col min="11" max="11" width="8.7109375" customWidth="1"/>
    <col min="12" max="12" width="10.85546875" customWidth="1"/>
    <col min="13" max="13" width="11.7109375" customWidth="1"/>
    <col min="14" max="14" width="12" customWidth="1"/>
    <col min="15" max="15" width="7.140625" customWidth="1"/>
    <col min="16" max="16" width="6.7109375" customWidth="1"/>
    <col min="17" max="17" width="5.28515625" customWidth="1"/>
    <col min="18" max="18" width="11.140625" customWidth="1"/>
    <col min="19" max="19" width="30.28515625" customWidth="1"/>
    <col min="20" max="31" width="10.7109375" customWidth="1"/>
  </cols>
  <sheetData>
    <row r="1" spans="1:31" ht="15" customHeight="1" x14ac:dyDescent="0.2">
      <c r="A1" s="211"/>
      <c r="B1" s="212"/>
      <c r="C1" s="213"/>
      <c r="D1" s="208" t="s">
        <v>0</v>
      </c>
      <c r="E1" s="209"/>
      <c r="F1" s="209"/>
      <c r="G1" s="210"/>
      <c r="H1" s="208" t="s">
        <v>1</v>
      </c>
      <c r="I1" s="209"/>
      <c r="J1" s="209"/>
      <c r="K1" s="209"/>
      <c r="L1" s="209"/>
      <c r="M1" s="209"/>
      <c r="N1" s="209"/>
      <c r="O1" s="209"/>
      <c r="P1" s="209"/>
      <c r="Q1" s="210"/>
      <c r="R1" s="219"/>
      <c r="S1" s="220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5" customHeight="1" x14ac:dyDescent="0.2">
      <c r="A2" s="196"/>
      <c r="B2" s="214"/>
      <c r="C2" s="215"/>
      <c r="D2" s="202" t="s">
        <v>2</v>
      </c>
      <c r="E2" s="203"/>
      <c r="F2" s="203"/>
      <c r="G2" s="204"/>
      <c r="H2" s="202" t="s">
        <v>3</v>
      </c>
      <c r="I2" s="203"/>
      <c r="J2" s="203"/>
      <c r="K2" s="203"/>
      <c r="L2" s="203"/>
      <c r="M2" s="203"/>
      <c r="N2" s="203"/>
      <c r="O2" s="203"/>
      <c r="P2" s="203"/>
      <c r="Q2" s="204"/>
      <c r="R2" s="221"/>
      <c r="S2" s="222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5" customHeight="1" x14ac:dyDescent="0.2">
      <c r="A3" s="196"/>
      <c r="B3" s="214"/>
      <c r="C3" s="215"/>
      <c r="D3" s="202" t="s">
        <v>165</v>
      </c>
      <c r="E3" s="203"/>
      <c r="F3" s="203"/>
      <c r="G3" s="204"/>
      <c r="H3" s="202" t="s">
        <v>164</v>
      </c>
      <c r="I3" s="203"/>
      <c r="J3" s="203"/>
      <c r="K3" s="203"/>
      <c r="L3" s="203"/>
      <c r="M3" s="203"/>
      <c r="N3" s="203"/>
      <c r="O3" s="203"/>
      <c r="P3" s="203"/>
      <c r="Q3" s="204"/>
      <c r="R3" s="221"/>
      <c r="S3" s="222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5" customHeight="1" x14ac:dyDescent="0.2">
      <c r="A4" s="196"/>
      <c r="B4" s="214"/>
      <c r="C4" s="215"/>
      <c r="D4" s="202" t="s">
        <v>4</v>
      </c>
      <c r="E4" s="203"/>
      <c r="F4" s="203"/>
      <c r="G4" s="204"/>
      <c r="H4" s="202" t="s">
        <v>5</v>
      </c>
      <c r="I4" s="203"/>
      <c r="J4" s="203"/>
      <c r="K4" s="203"/>
      <c r="L4" s="203"/>
      <c r="M4" s="203"/>
      <c r="N4" s="203"/>
      <c r="O4" s="203"/>
      <c r="P4" s="203"/>
      <c r="Q4" s="204"/>
      <c r="R4" s="221"/>
      <c r="S4" s="222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5" customHeight="1" x14ac:dyDescent="0.2">
      <c r="A5" s="216"/>
      <c r="B5" s="217"/>
      <c r="C5" s="218"/>
      <c r="D5" s="199" t="s">
        <v>6</v>
      </c>
      <c r="E5" s="200"/>
      <c r="F5" s="200"/>
      <c r="G5" s="201"/>
      <c r="H5" s="199" t="s">
        <v>7</v>
      </c>
      <c r="I5" s="200"/>
      <c r="J5" s="200"/>
      <c r="K5" s="200"/>
      <c r="L5" s="200"/>
      <c r="M5" s="200"/>
      <c r="N5" s="200"/>
      <c r="O5" s="200"/>
      <c r="P5" s="200"/>
      <c r="Q5" s="201"/>
      <c r="R5" s="223"/>
      <c r="S5" s="224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15" customHeight="1" x14ac:dyDescent="0.2">
      <c r="A6" s="205"/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7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19.5" customHeight="1" x14ac:dyDescent="0.2">
      <c r="A7" s="161" t="s">
        <v>8</v>
      </c>
      <c r="B7" s="189" t="s">
        <v>9</v>
      </c>
      <c r="C7" s="190" t="s">
        <v>10</v>
      </c>
      <c r="D7" s="161" t="s">
        <v>11</v>
      </c>
      <c r="E7" s="161" t="s">
        <v>12</v>
      </c>
      <c r="F7" s="161" t="s">
        <v>13</v>
      </c>
      <c r="G7" s="162" t="s">
        <v>14</v>
      </c>
      <c r="H7" s="152" t="s">
        <v>15</v>
      </c>
      <c r="I7" s="153"/>
      <c r="J7" s="153"/>
      <c r="K7" s="153"/>
      <c r="L7" s="154"/>
      <c r="M7" s="155" t="s">
        <v>16</v>
      </c>
      <c r="N7" s="2" t="s">
        <v>17</v>
      </c>
      <c r="O7" s="2" t="s">
        <v>18</v>
      </c>
      <c r="P7" s="2" t="s">
        <v>19</v>
      </c>
      <c r="Q7" s="157" t="s">
        <v>20</v>
      </c>
      <c r="R7" s="158" t="s">
        <v>21</v>
      </c>
      <c r="S7" s="159" t="s">
        <v>22</v>
      </c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19.5" customHeight="1" x14ac:dyDescent="0.2">
      <c r="A8" s="156"/>
      <c r="B8" s="156"/>
      <c r="C8" s="156"/>
      <c r="D8" s="156"/>
      <c r="E8" s="156"/>
      <c r="F8" s="156"/>
      <c r="G8" s="156"/>
      <c r="H8" s="3" t="s">
        <v>23</v>
      </c>
      <c r="I8" s="4" t="s">
        <v>24</v>
      </c>
      <c r="J8" s="4" t="s">
        <v>25</v>
      </c>
      <c r="K8" s="4" t="s">
        <v>26</v>
      </c>
      <c r="L8" s="4" t="s">
        <v>27</v>
      </c>
      <c r="M8" s="156"/>
      <c r="N8" s="2" t="s">
        <v>28</v>
      </c>
      <c r="O8" s="2" t="s">
        <v>28</v>
      </c>
      <c r="P8" s="2" t="s">
        <v>28</v>
      </c>
      <c r="Q8" s="156"/>
      <c r="R8" s="156"/>
      <c r="S8" s="160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12" customHeight="1" x14ac:dyDescent="0.2">
      <c r="A9" s="191" t="s">
        <v>29</v>
      </c>
      <c r="B9" s="193" t="s">
        <v>30</v>
      </c>
      <c r="C9" s="5">
        <v>1</v>
      </c>
      <c r="D9" s="6" t="s">
        <v>31</v>
      </c>
      <c r="E9" s="6" t="s">
        <v>32</v>
      </c>
      <c r="F9" s="7" t="s">
        <v>33</v>
      </c>
      <c r="G9" s="6" t="s">
        <v>34</v>
      </c>
      <c r="H9" s="8">
        <v>2</v>
      </c>
      <c r="I9" s="9"/>
      <c r="J9" s="8"/>
      <c r="K9" s="8"/>
      <c r="L9" s="9">
        <v>1</v>
      </c>
      <c r="M9" s="10">
        <v>2</v>
      </c>
      <c r="N9" s="11">
        <f>(H9+L9)*15+M9</f>
        <v>47</v>
      </c>
      <c r="O9" s="8">
        <f t="shared" ref="O9:O13" si="0">P9-N9</f>
        <v>3</v>
      </c>
      <c r="P9" s="11">
        <f t="shared" ref="P9:P11" si="1">Q9*25</f>
        <v>50</v>
      </c>
      <c r="Q9" s="12">
        <v>2</v>
      </c>
      <c r="R9" s="8" t="s">
        <v>35</v>
      </c>
      <c r="S9" s="13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12" customHeight="1" x14ac:dyDescent="0.2">
      <c r="A10" s="192"/>
      <c r="B10" s="192"/>
      <c r="C10" s="5">
        <v>2</v>
      </c>
      <c r="D10" s="6" t="s">
        <v>36</v>
      </c>
      <c r="E10" s="6" t="s">
        <v>37</v>
      </c>
      <c r="F10" s="7" t="s">
        <v>38</v>
      </c>
      <c r="G10" s="6" t="s">
        <v>39</v>
      </c>
      <c r="H10" s="8">
        <v>2</v>
      </c>
      <c r="I10" s="9"/>
      <c r="J10" s="8"/>
      <c r="K10" s="8"/>
      <c r="L10" s="9">
        <v>1</v>
      </c>
      <c r="M10" s="10">
        <v>2</v>
      </c>
      <c r="N10" s="11">
        <f>(H10+L10)*15+M10</f>
        <v>47</v>
      </c>
      <c r="O10" s="8">
        <f t="shared" si="0"/>
        <v>3</v>
      </c>
      <c r="P10" s="11">
        <f t="shared" si="1"/>
        <v>50</v>
      </c>
      <c r="Q10" s="12">
        <v>2</v>
      </c>
      <c r="R10" s="8" t="s">
        <v>35</v>
      </c>
      <c r="S10" s="13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12" customHeight="1" x14ac:dyDescent="0.2">
      <c r="A11" s="192"/>
      <c r="B11" s="192"/>
      <c r="C11" s="5">
        <v>3</v>
      </c>
      <c r="D11" s="6" t="s">
        <v>44</v>
      </c>
      <c r="E11" s="15" t="s">
        <v>45</v>
      </c>
      <c r="F11" s="15" t="s">
        <v>46</v>
      </c>
      <c r="G11" s="6" t="s">
        <v>39</v>
      </c>
      <c r="H11" s="8">
        <v>2</v>
      </c>
      <c r="I11" s="16"/>
      <c r="J11" s="17"/>
      <c r="K11" s="17">
        <v>2</v>
      </c>
      <c r="L11" s="16"/>
      <c r="M11" s="10">
        <v>3</v>
      </c>
      <c r="N11" s="11">
        <f>(H11+K11)*15+M11</f>
        <v>63</v>
      </c>
      <c r="O11" s="8">
        <f t="shared" si="0"/>
        <v>137</v>
      </c>
      <c r="P11" s="11">
        <f t="shared" si="1"/>
        <v>200</v>
      </c>
      <c r="Q11" s="18">
        <v>8</v>
      </c>
      <c r="R11" s="19" t="s">
        <v>233</v>
      </c>
      <c r="S11" s="13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12" customHeight="1" x14ac:dyDescent="0.2">
      <c r="A12" s="192"/>
      <c r="B12" s="192"/>
      <c r="C12" s="5">
        <v>4</v>
      </c>
      <c r="D12" s="6" t="s">
        <v>52</v>
      </c>
      <c r="E12" s="7" t="s">
        <v>53</v>
      </c>
      <c r="F12" s="7" t="s">
        <v>54</v>
      </c>
      <c r="G12" s="6" t="s">
        <v>39</v>
      </c>
      <c r="H12" s="8">
        <v>2</v>
      </c>
      <c r="I12" s="9"/>
      <c r="J12" s="8">
        <v>3</v>
      </c>
      <c r="K12" s="8">
        <v>2</v>
      </c>
      <c r="L12" s="9"/>
      <c r="M12" s="10">
        <v>2</v>
      </c>
      <c r="N12" s="11">
        <f>(H12+K12+J12)*15+M12</f>
        <v>107</v>
      </c>
      <c r="O12" s="8">
        <f>P12-N12</f>
        <v>93</v>
      </c>
      <c r="P12" s="11">
        <f>Q12*25</f>
        <v>200</v>
      </c>
      <c r="Q12" s="12">
        <v>8</v>
      </c>
      <c r="R12" s="8" t="s">
        <v>47</v>
      </c>
      <c r="S12" s="13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12" customHeight="1" x14ac:dyDescent="0.2">
      <c r="A13" s="192"/>
      <c r="B13" s="192"/>
      <c r="C13" s="5">
        <v>5</v>
      </c>
      <c r="D13" s="6" t="s">
        <v>136</v>
      </c>
      <c r="E13" s="6" t="s">
        <v>41</v>
      </c>
      <c r="F13" s="7" t="s">
        <v>42</v>
      </c>
      <c r="G13" s="6" t="s">
        <v>39</v>
      </c>
      <c r="H13" s="8">
        <v>4</v>
      </c>
      <c r="I13" s="5"/>
      <c r="J13" s="20"/>
      <c r="K13" s="20">
        <v>2</v>
      </c>
      <c r="L13" s="5">
        <v>1</v>
      </c>
      <c r="M13" s="10">
        <v>2</v>
      </c>
      <c r="N13" s="11">
        <f>(H13+K13+L13)*15+M13</f>
        <v>107</v>
      </c>
      <c r="O13" s="8">
        <f t="shared" si="0"/>
        <v>93</v>
      </c>
      <c r="P13" s="11">
        <f>8*25</f>
        <v>200</v>
      </c>
      <c r="Q13" s="18">
        <v>10</v>
      </c>
      <c r="R13" s="19" t="s">
        <v>43</v>
      </c>
      <c r="S13" s="13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12" customHeight="1" x14ac:dyDescent="0.2">
      <c r="A14" s="192"/>
      <c r="B14" s="156"/>
      <c r="C14" s="5"/>
      <c r="D14" s="21"/>
      <c r="E14" s="21"/>
      <c r="F14" s="21"/>
      <c r="G14" s="22" t="s">
        <v>48</v>
      </c>
      <c r="H14" s="23">
        <f>SUM(H9:H13)</f>
        <v>12</v>
      </c>
      <c r="I14" s="23">
        <v>0</v>
      </c>
      <c r="J14" s="23">
        <f>SUM(J11)</f>
        <v>0</v>
      </c>
      <c r="K14" s="23">
        <v>3</v>
      </c>
      <c r="L14" s="23">
        <v>0</v>
      </c>
      <c r="M14" s="23">
        <f>SUM(M9:M13)</f>
        <v>11</v>
      </c>
      <c r="N14" s="23">
        <f>SUM(N9:N13)</f>
        <v>371</v>
      </c>
      <c r="O14" s="23">
        <f>SUM(O9:O13)</f>
        <v>329</v>
      </c>
      <c r="P14" s="23">
        <f>SUM(P9:P13)</f>
        <v>700</v>
      </c>
      <c r="Q14" s="24">
        <f>SUM(Q9:Q13)</f>
        <v>30</v>
      </c>
      <c r="R14" s="25"/>
      <c r="S14" s="26"/>
      <c r="T14" s="27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12" customHeight="1" x14ac:dyDescent="0.2">
      <c r="A15" s="192"/>
      <c r="B15" s="225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4"/>
      <c r="S15" s="28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19.5" customHeight="1" x14ac:dyDescent="0.2">
      <c r="A16" s="192"/>
      <c r="B16" s="189" t="s">
        <v>9</v>
      </c>
      <c r="C16" s="190" t="s">
        <v>10</v>
      </c>
      <c r="D16" s="161" t="s">
        <v>11</v>
      </c>
      <c r="E16" s="161" t="s">
        <v>12</v>
      </c>
      <c r="F16" s="161" t="s">
        <v>49</v>
      </c>
      <c r="G16" s="162" t="s">
        <v>50</v>
      </c>
      <c r="H16" s="152" t="s">
        <v>15</v>
      </c>
      <c r="I16" s="153"/>
      <c r="J16" s="153"/>
      <c r="K16" s="153"/>
      <c r="L16" s="154"/>
      <c r="M16" s="155" t="s">
        <v>16</v>
      </c>
      <c r="N16" s="2" t="s">
        <v>17</v>
      </c>
      <c r="O16" s="2" t="s">
        <v>18</v>
      </c>
      <c r="P16" s="2" t="s">
        <v>19</v>
      </c>
      <c r="Q16" s="157" t="s">
        <v>20</v>
      </c>
      <c r="R16" s="158" t="s">
        <v>21</v>
      </c>
      <c r="S16" s="159" t="s">
        <v>22</v>
      </c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19.5" customHeight="1" x14ac:dyDescent="0.2">
      <c r="A17" s="192"/>
      <c r="B17" s="156"/>
      <c r="C17" s="156"/>
      <c r="D17" s="156"/>
      <c r="E17" s="156"/>
      <c r="F17" s="156"/>
      <c r="G17" s="156"/>
      <c r="H17" s="3" t="s">
        <v>23</v>
      </c>
      <c r="I17" s="4" t="s">
        <v>24</v>
      </c>
      <c r="J17" s="4" t="s">
        <v>25</v>
      </c>
      <c r="K17" s="4" t="s">
        <v>26</v>
      </c>
      <c r="L17" s="4" t="s">
        <v>27</v>
      </c>
      <c r="M17" s="156"/>
      <c r="N17" s="2" t="s">
        <v>28</v>
      </c>
      <c r="O17" s="2" t="s">
        <v>28</v>
      </c>
      <c r="P17" s="2" t="s">
        <v>28</v>
      </c>
      <c r="Q17" s="156"/>
      <c r="R17" s="156"/>
      <c r="S17" s="160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s="101" customFormat="1" ht="10.5" customHeight="1" x14ac:dyDescent="0.2">
      <c r="A18" s="192"/>
      <c r="B18" s="102"/>
      <c r="C18" s="5">
        <v>1</v>
      </c>
      <c r="D18" s="7" t="s">
        <v>40</v>
      </c>
      <c r="E18" s="136" t="s">
        <v>234</v>
      </c>
      <c r="F18" s="226" t="s">
        <v>172</v>
      </c>
      <c r="G18" s="226" t="s">
        <v>34</v>
      </c>
      <c r="H18" s="16">
        <v>2</v>
      </c>
      <c r="I18" s="16"/>
      <c r="J18" s="16"/>
      <c r="K18" s="16"/>
      <c r="L18" s="16"/>
      <c r="M18" s="132"/>
      <c r="N18" s="29">
        <f>(H18+J18)*15+M18</f>
        <v>30</v>
      </c>
      <c r="O18" s="17">
        <f t="shared" ref="O18:O23" si="2">P18-N18</f>
        <v>20</v>
      </c>
      <c r="P18" s="29">
        <f t="shared" ref="P18:P23" si="3">Q18*25</f>
        <v>50</v>
      </c>
      <c r="Q18" s="132">
        <v>2</v>
      </c>
      <c r="R18" s="227" t="s">
        <v>35</v>
      </c>
      <c r="S18" s="85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12" customHeight="1" x14ac:dyDescent="0.2">
      <c r="A19" s="192"/>
      <c r="B19" s="193" t="s">
        <v>51</v>
      </c>
      <c r="C19" s="5">
        <v>2</v>
      </c>
      <c r="D19" s="105" t="s">
        <v>237</v>
      </c>
      <c r="E19" s="105" t="s">
        <v>235</v>
      </c>
      <c r="F19" s="105" t="s">
        <v>236</v>
      </c>
      <c r="G19" s="6" t="s">
        <v>39</v>
      </c>
      <c r="H19" s="8">
        <v>1</v>
      </c>
      <c r="I19" s="16"/>
      <c r="J19" s="17">
        <v>3</v>
      </c>
      <c r="K19" s="17"/>
      <c r="L19" s="16">
        <v>1</v>
      </c>
      <c r="M19" s="10">
        <v>3</v>
      </c>
      <c r="N19" s="29">
        <f>(H19+J19)*15+M19</f>
        <v>63</v>
      </c>
      <c r="O19" s="17">
        <f t="shared" si="2"/>
        <v>12</v>
      </c>
      <c r="P19" s="29">
        <f t="shared" si="3"/>
        <v>75</v>
      </c>
      <c r="Q19" s="18">
        <v>3</v>
      </c>
      <c r="R19" s="150" t="s">
        <v>35</v>
      </c>
      <c r="S19" s="30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12" customHeight="1" x14ac:dyDescent="0.2">
      <c r="A20" s="192"/>
      <c r="B20" s="165"/>
      <c r="C20" s="5">
        <v>3</v>
      </c>
      <c r="D20" s="105" t="s">
        <v>59</v>
      </c>
      <c r="E20" s="6" t="s">
        <v>60</v>
      </c>
      <c r="F20" s="7" t="s">
        <v>61</v>
      </c>
      <c r="G20" s="6" t="s">
        <v>39</v>
      </c>
      <c r="H20" s="8">
        <v>2</v>
      </c>
      <c r="I20" s="5"/>
      <c r="J20" s="20">
        <v>3</v>
      </c>
      <c r="K20" s="20"/>
      <c r="L20" s="5"/>
      <c r="M20" s="10">
        <v>3</v>
      </c>
      <c r="N20" s="29">
        <f>(H20+J20)*15+M20</f>
        <v>78</v>
      </c>
      <c r="O20" s="17">
        <f>P20-N20</f>
        <v>72</v>
      </c>
      <c r="P20" s="29">
        <f>Q20*25</f>
        <v>150</v>
      </c>
      <c r="Q20" s="18">
        <v>6</v>
      </c>
      <c r="R20" s="19" t="s">
        <v>47</v>
      </c>
      <c r="S20" s="30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12" customHeight="1" x14ac:dyDescent="0.2">
      <c r="A21" s="192"/>
      <c r="B21" s="165"/>
      <c r="C21" s="5">
        <v>4</v>
      </c>
      <c r="D21" s="105" t="s">
        <v>62</v>
      </c>
      <c r="E21" s="6" t="s">
        <v>63</v>
      </c>
      <c r="F21" s="7" t="s">
        <v>64</v>
      </c>
      <c r="G21" s="6" t="s">
        <v>39</v>
      </c>
      <c r="H21" s="8">
        <v>1</v>
      </c>
      <c r="I21" s="9"/>
      <c r="J21" s="8">
        <v>3</v>
      </c>
      <c r="K21" s="8"/>
      <c r="L21" s="9"/>
      <c r="M21" s="10">
        <v>3</v>
      </c>
      <c r="N21" s="29">
        <f>(H21+J21)*15+M21</f>
        <v>63</v>
      </c>
      <c r="O21" s="17">
        <f>P21-N21</f>
        <v>62</v>
      </c>
      <c r="P21" s="29">
        <f>Q21*25</f>
        <v>125</v>
      </c>
      <c r="Q21" s="12">
        <v>5</v>
      </c>
      <c r="R21" s="8" t="s">
        <v>47</v>
      </c>
      <c r="S21" s="30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12" customHeight="1" x14ac:dyDescent="0.2">
      <c r="A22" s="192"/>
      <c r="B22" s="192"/>
      <c r="C22" s="5">
        <v>5</v>
      </c>
      <c r="D22" s="6" t="s">
        <v>137</v>
      </c>
      <c r="E22" s="6" t="s">
        <v>55</v>
      </c>
      <c r="F22" s="7" t="s">
        <v>56</v>
      </c>
      <c r="G22" s="6" t="s">
        <v>39</v>
      </c>
      <c r="H22" s="8">
        <v>4</v>
      </c>
      <c r="I22" s="16"/>
      <c r="J22" s="17">
        <v>4</v>
      </c>
      <c r="K22" s="17"/>
      <c r="L22" s="16">
        <v>1</v>
      </c>
      <c r="M22" s="10">
        <v>3</v>
      </c>
      <c r="N22" s="29">
        <f>(H22+J22+L22)*15+M22</f>
        <v>138</v>
      </c>
      <c r="O22" s="17">
        <f t="shared" si="2"/>
        <v>62</v>
      </c>
      <c r="P22" s="29">
        <f t="shared" si="3"/>
        <v>200</v>
      </c>
      <c r="Q22" s="18">
        <v>8</v>
      </c>
      <c r="R22" s="19" t="s">
        <v>43</v>
      </c>
      <c r="S22" s="30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ht="12" customHeight="1" x14ac:dyDescent="0.2">
      <c r="A23" s="192"/>
      <c r="B23" s="192"/>
      <c r="C23" s="106">
        <v>6</v>
      </c>
      <c r="D23" s="105" t="s">
        <v>62</v>
      </c>
      <c r="E23" s="6" t="s">
        <v>57</v>
      </c>
      <c r="F23" s="7" t="s">
        <v>58</v>
      </c>
      <c r="G23" s="6" t="s">
        <v>39</v>
      </c>
      <c r="H23" s="8">
        <v>3</v>
      </c>
      <c r="I23" s="5"/>
      <c r="J23" s="20">
        <v>3</v>
      </c>
      <c r="K23" s="20"/>
      <c r="L23" s="5"/>
      <c r="M23" s="10">
        <v>3</v>
      </c>
      <c r="N23" s="29">
        <f t="shared" ref="N23" si="4">(H23+J23)*15+M23</f>
        <v>93</v>
      </c>
      <c r="O23" s="17">
        <f t="shared" si="2"/>
        <v>57</v>
      </c>
      <c r="P23" s="29">
        <f t="shared" si="3"/>
        <v>150</v>
      </c>
      <c r="Q23" s="18">
        <v>6</v>
      </c>
      <c r="R23" s="19" t="s">
        <v>47</v>
      </c>
      <c r="S23" s="30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ht="12" customHeight="1" x14ac:dyDescent="0.2">
      <c r="A24" s="192"/>
      <c r="B24" s="156"/>
      <c r="C24" s="5"/>
      <c r="D24" s="31"/>
      <c r="E24" s="31"/>
      <c r="F24" s="31"/>
      <c r="G24" s="32" t="s">
        <v>65</v>
      </c>
      <c r="H24" s="23">
        <f>SUM(H19:H23)</f>
        <v>11</v>
      </c>
      <c r="I24" s="23">
        <v>0</v>
      </c>
      <c r="J24" s="23">
        <f>SUM(J19:J23)</f>
        <v>16</v>
      </c>
      <c r="K24" s="23">
        <f>SUM(K19:K23)</f>
        <v>0</v>
      </c>
      <c r="L24" s="23">
        <v>1</v>
      </c>
      <c r="M24" s="23">
        <f>SUM(M19:M23)</f>
        <v>15</v>
      </c>
      <c r="N24" s="23">
        <f>SUM(N19:N23)</f>
        <v>435</v>
      </c>
      <c r="O24" s="23">
        <f>SUM(O19:O23)</f>
        <v>265</v>
      </c>
      <c r="P24" s="23">
        <f>SUM(P18:P23)</f>
        <v>750</v>
      </c>
      <c r="Q24" s="24">
        <f>SUM(Q18:Q23)</f>
        <v>30</v>
      </c>
      <c r="R24" s="33"/>
      <c r="S24" s="34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ht="12" customHeight="1" x14ac:dyDescent="0.2">
      <c r="A25" s="156"/>
      <c r="B25" s="163"/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4"/>
      <c r="S25" s="35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ht="19.5" customHeight="1" x14ac:dyDescent="0.2">
      <c r="A26" s="161" t="s">
        <v>8</v>
      </c>
      <c r="B26" s="189" t="s">
        <v>9</v>
      </c>
      <c r="C26" s="190" t="s">
        <v>10</v>
      </c>
      <c r="D26" s="161" t="s">
        <v>11</v>
      </c>
      <c r="E26" s="161" t="s">
        <v>12</v>
      </c>
      <c r="F26" s="161" t="s">
        <v>49</v>
      </c>
      <c r="G26" s="162" t="s">
        <v>14</v>
      </c>
      <c r="H26" s="152" t="s">
        <v>15</v>
      </c>
      <c r="I26" s="153"/>
      <c r="J26" s="153"/>
      <c r="K26" s="153"/>
      <c r="L26" s="154"/>
      <c r="M26" s="155" t="s">
        <v>16</v>
      </c>
      <c r="N26" s="2" t="s">
        <v>17</v>
      </c>
      <c r="O26" s="2" t="s">
        <v>18</v>
      </c>
      <c r="P26" s="2" t="s">
        <v>19</v>
      </c>
      <c r="Q26" s="157" t="s">
        <v>20</v>
      </c>
      <c r="R26" s="158" t="s">
        <v>21</v>
      </c>
      <c r="S26" s="159" t="s">
        <v>22</v>
      </c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ht="19.5" customHeight="1" x14ac:dyDescent="0.2">
      <c r="A27" s="198"/>
      <c r="B27" s="156"/>
      <c r="C27" s="156"/>
      <c r="D27" s="156"/>
      <c r="E27" s="156"/>
      <c r="F27" s="156"/>
      <c r="G27" s="156"/>
      <c r="H27" s="3" t="s">
        <v>23</v>
      </c>
      <c r="I27" s="4" t="s">
        <v>24</v>
      </c>
      <c r="J27" s="4" t="s">
        <v>25</v>
      </c>
      <c r="K27" s="4" t="s">
        <v>26</v>
      </c>
      <c r="L27" s="4" t="s">
        <v>27</v>
      </c>
      <c r="M27" s="156"/>
      <c r="N27" s="2" t="s">
        <v>28</v>
      </c>
      <c r="O27" s="2" t="s">
        <v>28</v>
      </c>
      <c r="P27" s="2" t="s">
        <v>28</v>
      </c>
      <c r="Q27" s="156"/>
      <c r="R27" s="156"/>
      <c r="S27" s="160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11.25" customHeight="1" x14ac:dyDescent="0.2">
      <c r="A28" s="198"/>
      <c r="B28" s="165"/>
      <c r="C28" s="42">
        <v>1</v>
      </c>
      <c r="D28" s="112" t="s">
        <v>67</v>
      </c>
      <c r="E28" s="87" t="s">
        <v>81</v>
      </c>
      <c r="F28" s="87" t="s">
        <v>82</v>
      </c>
      <c r="G28" s="86" t="s">
        <v>34</v>
      </c>
      <c r="H28" s="88">
        <v>2</v>
      </c>
      <c r="I28" s="88"/>
      <c r="J28" s="88"/>
      <c r="K28" s="88"/>
      <c r="L28" s="88"/>
      <c r="M28" s="88">
        <v>2</v>
      </c>
      <c r="N28" s="89">
        <v>32</v>
      </c>
      <c r="O28" s="89">
        <f>P28-N28</f>
        <v>18</v>
      </c>
      <c r="P28" s="89">
        <v>50</v>
      </c>
      <c r="Q28" s="90">
        <v>2</v>
      </c>
      <c r="R28" s="91" t="s">
        <v>47</v>
      </c>
      <c r="S28" s="92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ht="12" customHeight="1" x14ac:dyDescent="0.2">
      <c r="A29" s="191" t="s">
        <v>66</v>
      </c>
      <c r="B29" s="165"/>
      <c r="C29" s="5">
        <v>2</v>
      </c>
      <c r="D29" s="6" t="s">
        <v>138</v>
      </c>
      <c r="E29" s="105" t="s">
        <v>169</v>
      </c>
      <c r="F29" s="7" t="s">
        <v>75</v>
      </c>
      <c r="G29" s="6" t="s">
        <v>39</v>
      </c>
      <c r="H29" s="8">
        <v>2</v>
      </c>
      <c r="I29" s="16"/>
      <c r="J29" s="16">
        <v>3</v>
      </c>
      <c r="K29" s="17"/>
      <c r="L29" s="16">
        <v>1</v>
      </c>
      <c r="M29" s="10">
        <v>3</v>
      </c>
      <c r="N29" s="29">
        <f>(H29+J29+K29)*15+M29</f>
        <v>78</v>
      </c>
      <c r="O29" s="17">
        <f t="shared" ref="O29:O32" si="5">P29-N29</f>
        <v>122</v>
      </c>
      <c r="P29" s="29">
        <f t="shared" ref="P29:P32" si="6">Q29*25</f>
        <v>200</v>
      </c>
      <c r="Q29" s="18">
        <v>8</v>
      </c>
      <c r="R29" s="19" t="s">
        <v>43</v>
      </c>
      <c r="S29" s="30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12" customHeight="1" x14ac:dyDescent="0.2">
      <c r="A30" s="192"/>
      <c r="B30" s="165"/>
      <c r="C30" s="5">
        <v>3</v>
      </c>
      <c r="D30" s="6" t="s">
        <v>139</v>
      </c>
      <c r="E30" s="6" t="s">
        <v>68</v>
      </c>
      <c r="F30" s="7" t="s">
        <v>69</v>
      </c>
      <c r="G30" s="6" t="s">
        <v>39</v>
      </c>
      <c r="H30" s="8">
        <v>2</v>
      </c>
      <c r="I30" s="5"/>
      <c r="J30" s="20"/>
      <c r="K30" s="20">
        <v>2</v>
      </c>
      <c r="L30" s="5"/>
      <c r="M30" s="10">
        <v>2</v>
      </c>
      <c r="N30" s="29">
        <f>(H30+K30)*15+M30</f>
        <v>62</v>
      </c>
      <c r="O30" s="17">
        <f t="shared" si="5"/>
        <v>88</v>
      </c>
      <c r="P30" s="29">
        <f t="shared" si="6"/>
        <v>150</v>
      </c>
      <c r="Q30" s="18">
        <v>6</v>
      </c>
      <c r="R30" s="19" t="s">
        <v>43</v>
      </c>
      <c r="S30" s="4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12" customHeight="1" x14ac:dyDescent="0.2">
      <c r="A31" s="192"/>
      <c r="B31" s="165"/>
      <c r="C31" s="5">
        <v>4</v>
      </c>
      <c r="D31" s="6" t="s">
        <v>140</v>
      </c>
      <c r="E31" s="6" t="s">
        <v>70</v>
      </c>
      <c r="F31" s="7" t="s">
        <v>71</v>
      </c>
      <c r="G31" s="6" t="s">
        <v>39</v>
      </c>
      <c r="H31" s="8">
        <v>2</v>
      </c>
      <c r="I31" s="5"/>
      <c r="J31" s="20">
        <v>3</v>
      </c>
      <c r="K31" s="5"/>
      <c r="L31" s="5">
        <v>1</v>
      </c>
      <c r="M31" s="10">
        <v>3</v>
      </c>
      <c r="N31" s="29">
        <f>(H31+J31+L31)*15+M31</f>
        <v>93</v>
      </c>
      <c r="O31" s="17">
        <f t="shared" si="5"/>
        <v>107</v>
      </c>
      <c r="P31" s="29">
        <f t="shared" si="6"/>
        <v>200</v>
      </c>
      <c r="Q31" s="18">
        <v>8</v>
      </c>
      <c r="R31" s="19" t="s">
        <v>43</v>
      </c>
      <c r="S31" s="30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12" customHeight="1" x14ac:dyDescent="0.2">
      <c r="A32" s="192"/>
      <c r="B32" s="165"/>
      <c r="C32" s="106">
        <v>5</v>
      </c>
      <c r="D32" s="105" t="s">
        <v>141</v>
      </c>
      <c r="E32" s="104" t="s">
        <v>168</v>
      </c>
      <c r="F32" s="107" t="s">
        <v>170</v>
      </c>
      <c r="G32" s="7" t="s">
        <v>39</v>
      </c>
      <c r="H32" s="108">
        <v>2</v>
      </c>
      <c r="J32" s="103">
        <v>3</v>
      </c>
      <c r="N32" s="29">
        <f>(H32+J32+L32)*15+M32</f>
        <v>75</v>
      </c>
      <c r="O32" s="17">
        <f t="shared" si="5"/>
        <v>75</v>
      </c>
      <c r="P32" s="29">
        <f t="shared" si="6"/>
        <v>150</v>
      </c>
      <c r="Q32" s="109">
        <v>6</v>
      </c>
      <c r="R32" s="19" t="s">
        <v>43</v>
      </c>
      <c r="S32" s="30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ht="12" customHeight="1" x14ac:dyDescent="0.2">
      <c r="A33" s="192"/>
      <c r="B33" s="166"/>
      <c r="C33" s="5"/>
      <c r="D33" s="31"/>
      <c r="E33" s="31"/>
      <c r="F33" s="31"/>
      <c r="G33" s="32" t="s">
        <v>73</v>
      </c>
      <c r="H33" s="23">
        <f>SUM(H28:H32)</f>
        <v>10</v>
      </c>
      <c r="I33" s="23">
        <v>0</v>
      </c>
      <c r="J33" s="23">
        <f>SUM(J29:J32)</f>
        <v>9</v>
      </c>
      <c r="K33" s="23">
        <v>2</v>
      </c>
      <c r="L33" s="23">
        <v>2</v>
      </c>
      <c r="M33" s="23">
        <f>SUM(M28:M32)</f>
        <v>10</v>
      </c>
      <c r="N33" s="23">
        <f>SUM(N28:N32)</f>
        <v>340</v>
      </c>
      <c r="O33" s="23">
        <f>SUM(O28:O32)</f>
        <v>410</v>
      </c>
      <c r="P33" s="23">
        <f>SUM(P28:P32)</f>
        <v>750</v>
      </c>
      <c r="Q33" s="24">
        <f>SUM(Q28:Q32)</f>
        <v>30</v>
      </c>
      <c r="R33" s="33"/>
      <c r="S33" s="34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ht="12" customHeight="1" x14ac:dyDescent="0.2">
      <c r="A34" s="192"/>
      <c r="B34" s="164"/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4"/>
      <c r="S34" s="43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19.5" customHeight="1" x14ac:dyDescent="0.2">
      <c r="A35" s="192"/>
      <c r="B35" s="189" t="s">
        <v>9</v>
      </c>
      <c r="C35" s="190" t="s">
        <v>10</v>
      </c>
      <c r="D35" s="161" t="s">
        <v>11</v>
      </c>
      <c r="E35" s="161" t="s">
        <v>12</v>
      </c>
      <c r="F35" s="161" t="s">
        <v>49</v>
      </c>
      <c r="G35" s="162" t="s">
        <v>14</v>
      </c>
      <c r="H35" s="152" t="s">
        <v>15</v>
      </c>
      <c r="I35" s="153"/>
      <c r="J35" s="153"/>
      <c r="K35" s="153"/>
      <c r="L35" s="154"/>
      <c r="M35" s="155" t="s">
        <v>16</v>
      </c>
      <c r="N35" s="2" t="s">
        <v>17</v>
      </c>
      <c r="O35" s="2" t="s">
        <v>18</v>
      </c>
      <c r="P35" s="2" t="s">
        <v>19</v>
      </c>
      <c r="Q35" s="157" t="s">
        <v>20</v>
      </c>
      <c r="R35" s="158" t="s">
        <v>21</v>
      </c>
      <c r="S35" s="159" t="s">
        <v>22</v>
      </c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19.5" customHeight="1" x14ac:dyDescent="0.2">
      <c r="A36" s="192"/>
      <c r="B36" s="156"/>
      <c r="C36" s="156"/>
      <c r="D36" s="156"/>
      <c r="E36" s="156"/>
      <c r="F36" s="156"/>
      <c r="G36" s="156"/>
      <c r="H36" s="3" t="s">
        <v>23</v>
      </c>
      <c r="I36" s="4" t="s">
        <v>24</v>
      </c>
      <c r="J36" s="4" t="s">
        <v>25</v>
      </c>
      <c r="K36" s="4" t="s">
        <v>26</v>
      </c>
      <c r="L36" s="4" t="s">
        <v>27</v>
      </c>
      <c r="M36" s="156"/>
      <c r="N36" s="2" t="s">
        <v>28</v>
      </c>
      <c r="O36" s="2" t="s">
        <v>28</v>
      </c>
      <c r="P36" s="2" t="s">
        <v>28</v>
      </c>
      <c r="Q36" s="156"/>
      <c r="R36" s="156"/>
      <c r="S36" s="160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19.5" customHeight="1" x14ac:dyDescent="0.2">
      <c r="A37" s="192"/>
      <c r="B37" s="14"/>
      <c r="C37" s="5">
        <v>1</v>
      </c>
      <c r="D37" s="105" t="s">
        <v>72</v>
      </c>
      <c r="E37" s="104" t="s">
        <v>173</v>
      </c>
      <c r="F37" s="107" t="s">
        <v>174</v>
      </c>
      <c r="G37" s="6" t="s">
        <v>39</v>
      </c>
      <c r="H37" s="8">
        <v>2</v>
      </c>
      <c r="I37" s="5"/>
      <c r="J37" s="5"/>
      <c r="K37" s="20"/>
      <c r="L37" s="5"/>
      <c r="M37" s="10">
        <v>2</v>
      </c>
      <c r="N37" s="29">
        <f>(H37+J37)*15+M37</f>
        <v>32</v>
      </c>
      <c r="O37" s="17">
        <f t="shared" ref="O37:O43" si="7">P37-N37</f>
        <v>18</v>
      </c>
      <c r="P37" s="29">
        <f t="shared" ref="P37:P43" si="8">Q37*25</f>
        <v>50</v>
      </c>
      <c r="Q37" s="18">
        <v>2</v>
      </c>
      <c r="R37" s="150" t="s">
        <v>35</v>
      </c>
      <c r="S37" s="30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ht="12" customHeight="1" x14ac:dyDescent="0.2">
      <c r="A38" s="192"/>
      <c r="B38" s="193" t="s">
        <v>74</v>
      </c>
      <c r="C38" s="5">
        <v>2</v>
      </c>
      <c r="D38" s="6" t="s">
        <v>150</v>
      </c>
      <c r="E38" s="111" t="s">
        <v>171</v>
      </c>
      <c r="F38" s="107" t="s">
        <v>172</v>
      </c>
      <c r="G38" s="6" t="s">
        <v>34</v>
      </c>
      <c r="H38" s="8">
        <v>2</v>
      </c>
      <c r="I38" s="5"/>
      <c r="J38" s="20"/>
      <c r="K38" s="5"/>
      <c r="L38" s="5"/>
      <c r="M38" s="10">
        <v>2</v>
      </c>
      <c r="N38" s="29">
        <f>(H38+J38)*15+M38</f>
        <v>32</v>
      </c>
      <c r="O38" s="17">
        <f>P38-N38</f>
        <v>18</v>
      </c>
      <c r="P38" s="29">
        <f>Q38*25</f>
        <v>50</v>
      </c>
      <c r="Q38" s="18">
        <v>2</v>
      </c>
      <c r="R38" s="19" t="s">
        <v>35</v>
      </c>
      <c r="S38" s="85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ht="12" customHeight="1" x14ac:dyDescent="0.2">
      <c r="A39" s="192"/>
      <c r="B39" s="192"/>
      <c r="C39" s="5">
        <v>3</v>
      </c>
      <c r="D39" s="105" t="s">
        <v>175</v>
      </c>
      <c r="E39" s="6" t="s">
        <v>166</v>
      </c>
      <c r="F39" s="7" t="s">
        <v>167</v>
      </c>
      <c r="G39" s="6" t="s">
        <v>39</v>
      </c>
      <c r="H39" s="8">
        <v>1</v>
      </c>
      <c r="I39" s="16"/>
      <c r="J39" s="17">
        <v>3</v>
      </c>
      <c r="K39" s="17"/>
      <c r="L39" s="16"/>
      <c r="M39" s="10">
        <v>3</v>
      </c>
      <c r="N39" s="29">
        <f>(H39+J39+L39)*15+M39</f>
        <v>63</v>
      </c>
      <c r="O39" s="17">
        <f t="shared" si="7"/>
        <v>12</v>
      </c>
      <c r="P39" s="29">
        <f t="shared" si="8"/>
        <v>75</v>
      </c>
      <c r="Q39" s="18">
        <v>3</v>
      </c>
      <c r="R39" s="150" t="s">
        <v>35</v>
      </c>
      <c r="S39" s="30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s="100" customFormat="1" ht="12" customHeight="1" x14ac:dyDescent="0.2">
      <c r="A40" s="192"/>
      <c r="B40" s="192"/>
      <c r="C40" s="42">
        <v>4</v>
      </c>
      <c r="D40" s="105" t="s">
        <v>142</v>
      </c>
      <c r="E40" s="111" t="s">
        <v>176</v>
      </c>
      <c r="F40" s="105" t="s">
        <v>177</v>
      </c>
      <c r="G40" s="7" t="s">
        <v>39</v>
      </c>
      <c r="H40" s="8">
        <v>2</v>
      </c>
      <c r="I40" s="16"/>
      <c r="J40" s="17">
        <v>3</v>
      </c>
      <c r="K40" s="17">
        <v>1</v>
      </c>
      <c r="L40" s="16"/>
      <c r="M40" s="15"/>
      <c r="N40" s="29">
        <f>(H40+J40+K40)*15+M40</f>
        <v>90</v>
      </c>
      <c r="O40" s="17">
        <f t="shared" si="7"/>
        <v>110</v>
      </c>
      <c r="P40" s="29">
        <f t="shared" si="8"/>
        <v>200</v>
      </c>
      <c r="Q40" s="18">
        <v>8</v>
      </c>
      <c r="R40" s="15" t="s">
        <v>43</v>
      </c>
      <c r="S40" s="113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ht="12" customHeight="1" x14ac:dyDescent="0.2">
      <c r="A41" s="192"/>
      <c r="B41" s="192"/>
      <c r="C41" s="5">
        <v>5</v>
      </c>
      <c r="D41" s="6" t="s">
        <v>143</v>
      </c>
      <c r="E41" s="6" t="s">
        <v>76</v>
      </c>
      <c r="F41" s="7" t="s">
        <v>77</v>
      </c>
      <c r="G41" s="10" t="s">
        <v>39</v>
      </c>
      <c r="H41" s="10">
        <v>2</v>
      </c>
      <c r="I41" s="44"/>
      <c r="J41" s="10">
        <v>3</v>
      </c>
      <c r="K41" s="10"/>
      <c r="L41" s="44">
        <v>2</v>
      </c>
      <c r="M41" s="10">
        <v>3</v>
      </c>
      <c r="N41" s="29">
        <f>(H41+J41)*15+M41</f>
        <v>78</v>
      </c>
      <c r="O41" s="17">
        <f t="shared" si="7"/>
        <v>47</v>
      </c>
      <c r="P41" s="29">
        <f t="shared" si="8"/>
        <v>125</v>
      </c>
      <c r="Q41" s="39">
        <v>5</v>
      </c>
      <c r="R41" s="10" t="s">
        <v>43</v>
      </c>
      <c r="S41" s="4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12" customHeight="1" x14ac:dyDescent="0.2">
      <c r="A42" s="192"/>
      <c r="B42" s="192"/>
      <c r="C42" s="5">
        <v>6</v>
      </c>
      <c r="D42" s="6" t="s">
        <v>144</v>
      </c>
      <c r="E42" s="6" t="s">
        <v>78</v>
      </c>
      <c r="F42" s="7" t="s">
        <v>79</v>
      </c>
      <c r="G42" s="6" t="s">
        <v>39</v>
      </c>
      <c r="H42" s="8">
        <v>2</v>
      </c>
      <c r="I42" s="5"/>
      <c r="J42" s="20"/>
      <c r="K42" s="20">
        <v>1</v>
      </c>
      <c r="L42" s="5">
        <v>1</v>
      </c>
      <c r="M42" s="10">
        <v>3</v>
      </c>
      <c r="N42" s="29">
        <f>(H42+K42)*15+M42</f>
        <v>48</v>
      </c>
      <c r="O42" s="17">
        <f t="shared" si="7"/>
        <v>102</v>
      </c>
      <c r="P42" s="29">
        <f t="shared" si="8"/>
        <v>150</v>
      </c>
      <c r="Q42" s="18">
        <v>6</v>
      </c>
      <c r="R42" s="19" t="s">
        <v>43</v>
      </c>
      <c r="S42" s="4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12" customHeight="1" x14ac:dyDescent="0.2">
      <c r="A43" s="192"/>
      <c r="B43" s="192"/>
      <c r="C43" s="5">
        <v>7</v>
      </c>
      <c r="D43" s="6" t="s">
        <v>145</v>
      </c>
      <c r="E43" s="111" t="s">
        <v>178</v>
      </c>
      <c r="F43" s="7" t="s">
        <v>80</v>
      </c>
      <c r="G43" s="6" t="s">
        <v>39</v>
      </c>
      <c r="H43" s="8">
        <v>2</v>
      </c>
      <c r="I43" s="5"/>
      <c r="J43" s="20">
        <v>3</v>
      </c>
      <c r="K43" s="5"/>
      <c r="L43" s="5">
        <v>1</v>
      </c>
      <c r="M43" s="10">
        <v>3</v>
      </c>
      <c r="N43" s="29">
        <f>(H43+L43+J43)*15+M43</f>
        <v>93</v>
      </c>
      <c r="O43" s="17">
        <f t="shared" si="7"/>
        <v>7</v>
      </c>
      <c r="P43" s="29">
        <f t="shared" si="8"/>
        <v>100</v>
      </c>
      <c r="Q43" s="18">
        <v>4</v>
      </c>
      <c r="R43" s="19" t="s">
        <v>43</v>
      </c>
      <c r="S43" s="30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12" customHeight="1" x14ac:dyDescent="0.2">
      <c r="A44" s="192"/>
      <c r="B44" s="192"/>
      <c r="E44" s="6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ht="12" customHeight="1" x14ac:dyDescent="0.2">
      <c r="A45" s="192"/>
      <c r="B45" s="156"/>
      <c r="C45" s="42"/>
      <c r="D45" s="31"/>
      <c r="E45" s="31"/>
      <c r="F45" s="31"/>
      <c r="G45" s="46" t="s">
        <v>83</v>
      </c>
      <c r="H45" s="23">
        <f>SUM(H37:H44)</f>
        <v>13</v>
      </c>
      <c r="I45" s="23">
        <v>0</v>
      </c>
      <c r="J45" s="23">
        <f>SUM(J39:J43)</f>
        <v>12</v>
      </c>
      <c r="K45" s="23">
        <v>2</v>
      </c>
      <c r="L45" s="23">
        <v>4</v>
      </c>
      <c r="M45" s="23">
        <f>SUM(M37:M43)</f>
        <v>16</v>
      </c>
      <c r="N45" s="23">
        <f>SUM(N37:N43)</f>
        <v>436</v>
      </c>
      <c r="O45" s="23">
        <f>SUM(O37:O43)</f>
        <v>314</v>
      </c>
      <c r="P45" s="23">
        <f>SUM(P37:P43)</f>
        <v>750</v>
      </c>
      <c r="Q45" s="24">
        <f>SUM(Q37:Q43)</f>
        <v>30</v>
      </c>
      <c r="R45" s="33"/>
      <c r="S45" s="45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ht="12" customHeight="1" x14ac:dyDescent="0.2">
      <c r="A46" s="156"/>
      <c r="B46" s="94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5"/>
      <c r="S46" s="47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ht="19.5" customHeight="1" x14ac:dyDescent="0.2">
      <c r="A47" s="161" t="s">
        <v>8</v>
      </c>
      <c r="B47" s="189" t="s">
        <v>9</v>
      </c>
      <c r="C47" s="190" t="s">
        <v>10</v>
      </c>
      <c r="D47" s="161" t="s">
        <v>11</v>
      </c>
      <c r="E47" s="161" t="s">
        <v>12</v>
      </c>
      <c r="F47" s="161" t="s">
        <v>49</v>
      </c>
      <c r="G47" s="162" t="s">
        <v>14</v>
      </c>
      <c r="H47" s="152" t="s">
        <v>15</v>
      </c>
      <c r="I47" s="153"/>
      <c r="J47" s="153"/>
      <c r="K47" s="153"/>
      <c r="L47" s="154"/>
      <c r="M47" s="155" t="s">
        <v>16</v>
      </c>
      <c r="N47" s="2" t="s">
        <v>17</v>
      </c>
      <c r="O47" s="2" t="s">
        <v>18</v>
      </c>
      <c r="P47" s="2" t="s">
        <v>19</v>
      </c>
      <c r="Q47" s="157" t="s">
        <v>20</v>
      </c>
      <c r="R47" s="158" t="s">
        <v>21</v>
      </c>
      <c r="S47" s="159" t="s">
        <v>22</v>
      </c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19.5" customHeight="1" x14ac:dyDescent="0.2">
      <c r="A48" s="156"/>
      <c r="B48" s="156"/>
      <c r="C48" s="156"/>
      <c r="D48" s="156"/>
      <c r="E48" s="156"/>
      <c r="F48" s="156"/>
      <c r="G48" s="156"/>
      <c r="H48" s="3" t="s">
        <v>23</v>
      </c>
      <c r="I48" s="4" t="s">
        <v>24</v>
      </c>
      <c r="J48" s="4" t="s">
        <v>25</v>
      </c>
      <c r="K48" s="4" t="s">
        <v>26</v>
      </c>
      <c r="L48" s="4" t="s">
        <v>27</v>
      </c>
      <c r="M48" s="156"/>
      <c r="N48" s="2" t="s">
        <v>28</v>
      </c>
      <c r="O48" s="2" t="s">
        <v>28</v>
      </c>
      <c r="P48" s="2" t="s">
        <v>28</v>
      </c>
      <c r="Q48" s="156"/>
      <c r="R48" s="156"/>
      <c r="S48" s="160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12" customHeight="1" x14ac:dyDescent="0.2">
      <c r="A49" s="191" t="s">
        <v>84</v>
      </c>
      <c r="B49" s="193" t="s">
        <v>85</v>
      </c>
      <c r="C49" s="5">
        <v>1</v>
      </c>
      <c r="D49" s="105" t="s">
        <v>146</v>
      </c>
      <c r="E49" s="105" t="s">
        <v>179</v>
      </c>
      <c r="F49" s="105" t="s">
        <v>185</v>
      </c>
      <c r="G49" s="10" t="s">
        <v>39</v>
      </c>
      <c r="H49" s="10">
        <v>2</v>
      </c>
      <c r="I49" s="37"/>
      <c r="J49" s="10">
        <v>3</v>
      </c>
      <c r="L49" s="129">
        <v>1</v>
      </c>
      <c r="M49" s="10">
        <v>3</v>
      </c>
      <c r="N49" s="48">
        <f>(H49+J49+L49)*15+M49</f>
        <v>93</v>
      </c>
      <c r="O49" s="36">
        <f t="shared" ref="O49:O55" si="9">P49-N49</f>
        <v>32</v>
      </c>
      <c r="P49" s="48">
        <f t="shared" ref="P49:P55" si="10">Q49*25</f>
        <v>125</v>
      </c>
      <c r="Q49" s="48">
        <v>5</v>
      </c>
      <c r="R49" s="10" t="s">
        <v>43</v>
      </c>
      <c r="S49" s="30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12" customHeight="1" x14ac:dyDescent="0.2">
      <c r="A50" s="192"/>
      <c r="B50" s="192"/>
      <c r="C50" s="5">
        <v>2</v>
      </c>
      <c r="D50" s="105" t="s">
        <v>147</v>
      </c>
      <c r="E50" s="105" t="s">
        <v>180</v>
      </c>
      <c r="F50" s="105" t="s">
        <v>186</v>
      </c>
      <c r="G50" s="6" t="s">
        <v>39</v>
      </c>
      <c r="H50" s="8">
        <v>2</v>
      </c>
      <c r="I50" s="5"/>
      <c r="J50" s="20">
        <v>3</v>
      </c>
      <c r="L50" s="130">
        <v>1</v>
      </c>
      <c r="M50" s="10">
        <v>3</v>
      </c>
      <c r="N50" s="49">
        <f>(H50+J50+L50)*15+M50</f>
        <v>93</v>
      </c>
      <c r="O50" s="50">
        <f t="shared" si="9"/>
        <v>32</v>
      </c>
      <c r="P50" s="48">
        <f>Q50*25</f>
        <v>125</v>
      </c>
      <c r="Q50" s="48">
        <v>5</v>
      </c>
      <c r="R50" s="19" t="s">
        <v>43</v>
      </c>
      <c r="S50" s="30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s="100" customFormat="1" ht="12" customHeight="1" x14ac:dyDescent="0.2">
      <c r="A51" s="192"/>
      <c r="B51" s="192"/>
      <c r="C51" s="42">
        <v>3</v>
      </c>
      <c r="D51" s="105" t="s">
        <v>148</v>
      </c>
      <c r="E51" s="105" t="s">
        <v>191</v>
      </c>
      <c r="F51" s="105" t="s">
        <v>187</v>
      </c>
      <c r="G51" s="7" t="s">
        <v>39</v>
      </c>
      <c r="H51" s="8">
        <v>2</v>
      </c>
      <c r="I51" s="42"/>
      <c r="J51" s="20">
        <v>3</v>
      </c>
      <c r="L51" s="130">
        <v>1</v>
      </c>
      <c r="M51" s="15">
        <v>3</v>
      </c>
      <c r="N51" s="49">
        <f>(H51+J51+L51)*15+M51</f>
        <v>93</v>
      </c>
      <c r="O51" s="50">
        <f t="shared" si="9"/>
        <v>32</v>
      </c>
      <c r="P51" s="48">
        <f>Q51*25</f>
        <v>125</v>
      </c>
      <c r="Q51" s="48">
        <v>5</v>
      </c>
      <c r="R51" s="19" t="s">
        <v>43</v>
      </c>
      <c r="S51" s="113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12" customHeight="1" x14ac:dyDescent="0.2">
      <c r="A52" s="192"/>
      <c r="B52" s="192"/>
      <c r="C52" s="5">
        <v>4</v>
      </c>
      <c r="D52" s="110" t="s">
        <v>149</v>
      </c>
      <c r="E52" s="7" t="s">
        <v>181</v>
      </c>
      <c r="F52" s="104" t="s">
        <v>188</v>
      </c>
      <c r="G52" s="6" t="s">
        <v>39</v>
      </c>
      <c r="H52" s="8">
        <v>2</v>
      </c>
      <c r="I52" s="5"/>
      <c r="J52" s="20">
        <v>2</v>
      </c>
      <c r="K52" s="20"/>
      <c r="L52" s="130">
        <v>1</v>
      </c>
      <c r="M52" s="10">
        <v>2</v>
      </c>
      <c r="N52" s="48">
        <f>(H52+L52+J52)*15+M52</f>
        <v>77</v>
      </c>
      <c r="O52" s="36">
        <f t="shared" si="9"/>
        <v>48</v>
      </c>
      <c r="P52" s="48">
        <f t="shared" si="10"/>
        <v>125</v>
      </c>
      <c r="Q52" s="48">
        <v>5</v>
      </c>
      <c r="R52" s="19" t="s">
        <v>43</v>
      </c>
      <c r="S52" s="30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12" customHeight="1" x14ac:dyDescent="0.2">
      <c r="A53" s="192"/>
      <c r="B53" s="192"/>
      <c r="C53" s="5">
        <v>5</v>
      </c>
      <c r="D53" s="105" t="s">
        <v>151</v>
      </c>
      <c r="E53" s="7" t="s">
        <v>182</v>
      </c>
      <c r="F53" s="104" t="s">
        <v>92</v>
      </c>
      <c r="G53" s="6" t="s">
        <v>39</v>
      </c>
      <c r="H53" s="8">
        <v>2</v>
      </c>
      <c r="I53" s="5"/>
      <c r="J53" s="20">
        <v>3</v>
      </c>
      <c r="K53" s="20"/>
      <c r="L53" s="130">
        <v>1</v>
      </c>
      <c r="M53" s="10">
        <v>2</v>
      </c>
      <c r="N53" s="48">
        <f>(H53+L53+J53)*15+M53</f>
        <v>92</v>
      </c>
      <c r="O53" s="36">
        <f t="shared" si="9"/>
        <v>8</v>
      </c>
      <c r="P53" s="48">
        <f t="shared" si="10"/>
        <v>100</v>
      </c>
      <c r="Q53" s="48">
        <v>4</v>
      </c>
      <c r="R53" s="19" t="s">
        <v>43</v>
      </c>
      <c r="S53" s="30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15.75" customHeight="1" x14ac:dyDescent="0.2">
      <c r="A54" s="192"/>
      <c r="B54" s="192"/>
      <c r="C54" s="106">
        <v>6</v>
      </c>
      <c r="D54" s="105" t="s">
        <v>152</v>
      </c>
      <c r="E54" s="105" t="s">
        <v>183</v>
      </c>
      <c r="F54" s="104" t="s">
        <v>184</v>
      </c>
      <c r="G54" s="10" t="s">
        <v>39</v>
      </c>
      <c r="H54" s="108">
        <v>2</v>
      </c>
      <c r="J54" s="127">
        <v>3</v>
      </c>
      <c r="L54" s="104">
        <v>1</v>
      </c>
      <c r="M54" s="146">
        <v>2</v>
      </c>
      <c r="N54" s="48">
        <f>(H54+J54+L54)*15+M54</f>
        <v>92</v>
      </c>
      <c r="O54" s="36">
        <f t="shared" si="9"/>
        <v>8</v>
      </c>
      <c r="P54" s="128">
        <f t="shared" si="10"/>
        <v>100</v>
      </c>
      <c r="Q54" s="128">
        <v>4</v>
      </c>
      <c r="R54" s="19" t="s">
        <v>43</v>
      </c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s="100" customFormat="1" ht="15.75" customHeight="1" x14ac:dyDescent="0.2">
      <c r="A55" s="192"/>
      <c r="B55" s="192"/>
      <c r="C55" s="106">
        <v>7</v>
      </c>
      <c r="D55" s="105" t="s">
        <v>153</v>
      </c>
      <c r="E55" s="111" t="s">
        <v>88</v>
      </c>
      <c r="F55" s="104" t="s">
        <v>89</v>
      </c>
      <c r="G55" s="15" t="s">
        <v>39</v>
      </c>
      <c r="H55" s="108">
        <v>2</v>
      </c>
      <c r="K55" s="104">
        <v>1</v>
      </c>
      <c r="L55" s="131">
        <v>1</v>
      </c>
      <c r="N55" s="48">
        <f>(H55+K55)*15+M55</f>
        <v>45</v>
      </c>
      <c r="O55" s="36">
        <f t="shared" si="9"/>
        <v>5</v>
      </c>
      <c r="P55" s="128">
        <f t="shared" si="10"/>
        <v>50</v>
      </c>
      <c r="Q55" s="128">
        <v>2</v>
      </c>
      <c r="R55" s="19" t="s">
        <v>43</v>
      </c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12" customHeight="1" x14ac:dyDescent="0.2">
      <c r="A56" s="192"/>
      <c r="B56" s="156"/>
      <c r="C56" s="5"/>
      <c r="D56" s="31"/>
      <c r="E56" s="126"/>
      <c r="G56" s="46" t="s">
        <v>90</v>
      </c>
      <c r="H56" s="23">
        <f>SUM(H49:H55)</f>
        <v>14</v>
      </c>
      <c r="I56" s="23">
        <v>0</v>
      </c>
      <c r="J56" s="23">
        <f>SUM(J49:J54)</f>
        <v>17</v>
      </c>
      <c r="K56" s="23">
        <v>2</v>
      </c>
      <c r="L56" s="23">
        <f>SUM(L49:L55)</f>
        <v>7</v>
      </c>
      <c r="M56" s="23">
        <f t="shared" ref="M56" si="11">SUM(M49:M54)</f>
        <v>15</v>
      </c>
      <c r="N56" s="23">
        <f>SUM(N49:N55)</f>
        <v>585</v>
      </c>
      <c r="O56" s="23">
        <f>SUM(O49:O55)</f>
        <v>165</v>
      </c>
      <c r="P56" s="23">
        <f>SUM(P49:P55)</f>
        <v>750</v>
      </c>
      <c r="Q56" s="24">
        <f>SUM(Q49:Q55)</f>
        <v>30</v>
      </c>
      <c r="R56" s="33"/>
      <c r="S56" s="34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12" customHeight="1" x14ac:dyDescent="0.2">
      <c r="A57" s="192"/>
      <c r="B57" s="93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7"/>
      <c r="S57" s="43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19.5" customHeight="1" x14ac:dyDescent="0.2">
      <c r="A58" s="192"/>
      <c r="B58" s="189" t="s">
        <v>9</v>
      </c>
      <c r="C58" s="190" t="s">
        <v>10</v>
      </c>
      <c r="D58" s="161" t="s">
        <v>11</v>
      </c>
      <c r="E58" s="161" t="s">
        <v>12</v>
      </c>
      <c r="F58" s="161" t="s">
        <v>49</v>
      </c>
      <c r="G58" s="162" t="s">
        <v>14</v>
      </c>
      <c r="H58" s="152" t="s">
        <v>15</v>
      </c>
      <c r="I58" s="153"/>
      <c r="J58" s="153"/>
      <c r="K58" s="153"/>
      <c r="L58" s="154"/>
      <c r="M58" s="155" t="s">
        <v>16</v>
      </c>
      <c r="N58" s="2" t="s">
        <v>17</v>
      </c>
      <c r="O58" s="2" t="s">
        <v>18</v>
      </c>
      <c r="P58" s="2" t="s">
        <v>19</v>
      </c>
      <c r="Q58" s="157" t="s">
        <v>20</v>
      </c>
      <c r="R58" s="158" t="s">
        <v>21</v>
      </c>
      <c r="S58" s="159" t="s">
        <v>22</v>
      </c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19.5" customHeight="1" x14ac:dyDescent="0.2">
      <c r="A59" s="192"/>
      <c r="B59" s="156"/>
      <c r="C59" s="156"/>
      <c r="D59" s="156"/>
      <c r="E59" s="156"/>
      <c r="F59" s="156"/>
      <c r="G59" s="156"/>
      <c r="H59" s="3" t="s">
        <v>23</v>
      </c>
      <c r="I59" s="4" t="s">
        <v>24</v>
      </c>
      <c r="J59" s="4" t="s">
        <v>25</v>
      </c>
      <c r="K59" s="4" t="s">
        <v>26</v>
      </c>
      <c r="L59" s="4" t="s">
        <v>27</v>
      </c>
      <c r="M59" s="156"/>
      <c r="N59" s="2" t="s">
        <v>28</v>
      </c>
      <c r="O59" s="2" t="s">
        <v>28</v>
      </c>
      <c r="P59" s="2" t="s">
        <v>28</v>
      </c>
      <c r="Q59" s="156"/>
      <c r="R59" s="156"/>
      <c r="S59" s="160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s="100" customFormat="1" ht="19.5" customHeight="1" x14ac:dyDescent="0.2">
      <c r="A60" s="192"/>
      <c r="B60" s="99"/>
      <c r="C60" s="5">
        <v>1</v>
      </c>
      <c r="D60" s="134" t="s">
        <v>154</v>
      </c>
      <c r="E60" s="136" t="s">
        <v>86</v>
      </c>
      <c r="F60" s="107" t="s">
        <v>87</v>
      </c>
      <c r="G60" s="7" t="s">
        <v>39</v>
      </c>
      <c r="H60" s="143">
        <v>2</v>
      </c>
      <c r="I60" s="144"/>
      <c r="J60" s="144"/>
      <c r="K60" s="145"/>
      <c r="L60" s="144">
        <v>1</v>
      </c>
      <c r="M60" s="132"/>
      <c r="N60" s="48">
        <f>(H60+L60)*15+M60</f>
        <v>45</v>
      </c>
      <c r="O60" s="36">
        <f t="shared" ref="O60:O64" si="12">P60-N60</f>
        <v>30</v>
      </c>
      <c r="P60" s="48">
        <f>Q60*25</f>
        <v>75</v>
      </c>
      <c r="Q60" s="133">
        <v>3</v>
      </c>
      <c r="R60" s="15" t="s">
        <v>43</v>
      </c>
      <c r="S60" s="85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2" customHeight="1" x14ac:dyDescent="0.2">
      <c r="A61" s="192"/>
      <c r="B61" s="193" t="s">
        <v>91</v>
      </c>
      <c r="C61" s="5">
        <v>2</v>
      </c>
      <c r="D61" s="134" t="s">
        <v>155</v>
      </c>
      <c r="E61" s="105" t="s">
        <v>189</v>
      </c>
      <c r="F61" s="105" t="s">
        <v>203</v>
      </c>
      <c r="G61" s="15" t="s">
        <v>39</v>
      </c>
      <c r="H61" s="15">
        <v>2</v>
      </c>
      <c r="I61" s="37"/>
      <c r="J61" s="15">
        <v>3</v>
      </c>
      <c r="K61" s="100"/>
      <c r="L61" s="129">
        <v>1</v>
      </c>
      <c r="M61" s="15">
        <v>3</v>
      </c>
      <c r="N61" s="48">
        <f>(H61+J61+L61)*15+M61</f>
        <v>93</v>
      </c>
      <c r="O61" s="36">
        <f t="shared" si="12"/>
        <v>32</v>
      </c>
      <c r="P61" s="48">
        <f>Q61*25</f>
        <v>125</v>
      </c>
      <c r="Q61" s="48">
        <v>5</v>
      </c>
      <c r="R61" s="15" t="s">
        <v>43</v>
      </c>
      <c r="S61" s="30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2" customHeight="1" x14ac:dyDescent="0.2">
      <c r="A62" s="192"/>
      <c r="B62" s="192"/>
      <c r="C62" s="5">
        <v>3</v>
      </c>
      <c r="D62" s="134" t="s">
        <v>194</v>
      </c>
      <c r="E62" s="105" t="s">
        <v>190</v>
      </c>
      <c r="F62" s="105" t="s">
        <v>204</v>
      </c>
      <c r="G62" s="7" t="s">
        <v>39</v>
      </c>
      <c r="H62" s="8">
        <v>2</v>
      </c>
      <c r="I62" s="42"/>
      <c r="J62" s="20">
        <v>3</v>
      </c>
      <c r="K62" s="100"/>
      <c r="L62" s="130">
        <v>1</v>
      </c>
      <c r="M62" s="15">
        <v>3</v>
      </c>
      <c r="N62" s="49">
        <f>(H62+J62+L62)*15+M62</f>
        <v>93</v>
      </c>
      <c r="O62" s="50">
        <f t="shared" si="12"/>
        <v>32</v>
      </c>
      <c r="P62" s="48">
        <f>Q62*25</f>
        <v>125</v>
      </c>
      <c r="Q62" s="48">
        <v>5</v>
      </c>
      <c r="R62" s="19" t="s">
        <v>43</v>
      </c>
      <c r="S62" s="30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2" customHeight="1" x14ac:dyDescent="0.2">
      <c r="A63" s="192"/>
      <c r="B63" s="192"/>
      <c r="C63" s="5">
        <v>4</v>
      </c>
      <c r="D63" s="135" t="s">
        <v>195</v>
      </c>
      <c r="E63" s="105" t="s">
        <v>192</v>
      </c>
      <c r="F63" s="105" t="s">
        <v>205</v>
      </c>
      <c r="G63" s="7" t="s">
        <v>39</v>
      </c>
      <c r="H63" s="8">
        <v>2</v>
      </c>
      <c r="I63" s="42"/>
      <c r="J63" s="20">
        <v>3</v>
      </c>
      <c r="K63" s="100"/>
      <c r="L63" s="130">
        <v>1</v>
      </c>
      <c r="M63" s="15"/>
      <c r="N63" s="49">
        <f>(H63+J63+L63)*15+M63</f>
        <v>90</v>
      </c>
      <c r="O63" s="50">
        <f t="shared" si="12"/>
        <v>35</v>
      </c>
      <c r="P63" s="48">
        <f>Q63*25</f>
        <v>125</v>
      </c>
      <c r="Q63" s="48">
        <v>5</v>
      </c>
      <c r="R63" s="19" t="s">
        <v>43</v>
      </c>
      <c r="S63" s="113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2" customHeight="1" x14ac:dyDescent="0.2">
      <c r="A64" s="192"/>
      <c r="B64" s="192"/>
      <c r="C64" s="42">
        <v>5</v>
      </c>
      <c r="D64" s="135" t="s">
        <v>200</v>
      </c>
      <c r="E64" s="140" t="s">
        <v>193</v>
      </c>
      <c r="F64" s="104" t="s">
        <v>206</v>
      </c>
      <c r="G64" s="7" t="s">
        <v>39</v>
      </c>
      <c r="H64" s="8">
        <v>2</v>
      </c>
      <c r="I64" s="42"/>
      <c r="J64" s="20">
        <v>2</v>
      </c>
      <c r="K64" s="20"/>
      <c r="L64" s="130">
        <v>1</v>
      </c>
      <c r="M64" s="15">
        <v>2</v>
      </c>
      <c r="N64" s="48">
        <f>(H64+L64+J64)*15+M64</f>
        <v>77</v>
      </c>
      <c r="O64" s="36">
        <f t="shared" si="12"/>
        <v>48</v>
      </c>
      <c r="P64" s="48">
        <f t="shared" ref="P64:P65" si="13">Q64*25</f>
        <v>125</v>
      </c>
      <c r="Q64" s="48">
        <v>5</v>
      </c>
      <c r="R64" s="19" t="s">
        <v>43</v>
      </c>
      <c r="S64" s="30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s="100" customFormat="1" ht="12" customHeight="1" x14ac:dyDescent="0.2">
      <c r="A65" s="192"/>
      <c r="B65" s="192"/>
      <c r="C65" s="106">
        <v>6</v>
      </c>
      <c r="D65" s="137" t="s">
        <v>201</v>
      </c>
      <c r="E65" s="142" t="s">
        <v>198</v>
      </c>
      <c r="F65" s="138" t="s">
        <v>196</v>
      </c>
      <c r="G65" s="7" t="s">
        <v>39</v>
      </c>
      <c r="H65" s="8">
        <v>2</v>
      </c>
      <c r="I65" s="42"/>
      <c r="J65" s="20">
        <v>3</v>
      </c>
      <c r="K65" s="20"/>
      <c r="L65" s="130">
        <v>1</v>
      </c>
      <c r="M65" s="15"/>
      <c r="N65" s="48">
        <f>(H65+L65+J65)*15+M65</f>
        <v>90</v>
      </c>
      <c r="O65" s="15">
        <f t="shared" ref="O65:O66" si="14">P65-N65</f>
        <v>10</v>
      </c>
      <c r="P65" s="48">
        <f t="shared" si="13"/>
        <v>100</v>
      </c>
      <c r="Q65" s="48">
        <v>4</v>
      </c>
      <c r="R65" s="15" t="s">
        <v>43</v>
      </c>
      <c r="S65" s="113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2" customHeight="1" x14ac:dyDescent="0.2">
      <c r="A66" s="192"/>
      <c r="B66" s="192"/>
      <c r="C66" s="5">
        <v>7</v>
      </c>
      <c r="D66" s="137" t="s">
        <v>202</v>
      </c>
      <c r="E66" s="151" t="s">
        <v>199</v>
      </c>
      <c r="F66" s="139" t="s">
        <v>197</v>
      </c>
      <c r="G66" s="6" t="s">
        <v>39</v>
      </c>
      <c r="H66" s="8">
        <v>2</v>
      </c>
      <c r="I66" s="5"/>
      <c r="J66" s="20">
        <v>2</v>
      </c>
      <c r="K66" s="5"/>
      <c r="L66" s="5"/>
      <c r="M66" s="10">
        <v>3</v>
      </c>
      <c r="N66" s="39">
        <f>(H66+J66)*15+M66</f>
        <v>63</v>
      </c>
      <c r="O66" s="10">
        <f t="shared" si="14"/>
        <v>12</v>
      </c>
      <c r="P66" s="39">
        <f t="shared" ref="P66" si="15">Q66*25</f>
        <v>75</v>
      </c>
      <c r="Q66" s="18">
        <v>3</v>
      </c>
      <c r="R66" s="15" t="s">
        <v>43</v>
      </c>
      <c r="S66" s="30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2" customHeight="1" x14ac:dyDescent="0.2">
      <c r="A67" s="192"/>
      <c r="B67" s="156"/>
      <c r="C67" s="5"/>
      <c r="D67" s="21"/>
      <c r="E67" s="141"/>
      <c r="F67" s="21"/>
      <c r="G67" s="22" t="s">
        <v>93</v>
      </c>
      <c r="H67" s="23">
        <f>SUM(H60:H66)</f>
        <v>14</v>
      </c>
      <c r="I67" s="23">
        <v>0</v>
      </c>
      <c r="J67" s="23">
        <f>SUM(J61:J66)</f>
        <v>16</v>
      </c>
      <c r="K67" s="23">
        <v>2</v>
      </c>
      <c r="L67" s="23">
        <f>SUM(L60:L65)</f>
        <v>6</v>
      </c>
      <c r="M67" s="23">
        <f t="shared" ref="M67" si="16">SUM(M61:M66)</f>
        <v>11</v>
      </c>
      <c r="N67" s="23">
        <f>SUM(N60:N66)</f>
        <v>551</v>
      </c>
      <c r="O67" s="23">
        <f>SUM(O60:O66)</f>
        <v>199</v>
      </c>
      <c r="P67" s="23">
        <f>SUM(P60:P66)</f>
        <v>750</v>
      </c>
      <c r="Q67" s="24">
        <f>SUM(Q60:Q66)</f>
        <v>30</v>
      </c>
      <c r="R67" s="33"/>
      <c r="S67" s="34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2" customHeight="1" x14ac:dyDescent="0.2">
      <c r="A68" s="156"/>
      <c r="B68" s="94"/>
      <c r="C68" s="114"/>
      <c r="D68" s="114"/>
      <c r="E68" s="114"/>
      <c r="F68" s="114"/>
      <c r="G68" s="114"/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5"/>
      <c r="S68" s="47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9.5" customHeight="1" x14ac:dyDescent="0.2">
      <c r="A69" s="161" t="s">
        <v>8</v>
      </c>
      <c r="B69" s="189" t="s">
        <v>9</v>
      </c>
      <c r="C69" s="190" t="s">
        <v>10</v>
      </c>
      <c r="D69" s="161" t="s">
        <v>11</v>
      </c>
      <c r="E69" s="161" t="s">
        <v>12</v>
      </c>
      <c r="F69" s="161" t="s">
        <v>49</v>
      </c>
      <c r="G69" s="162" t="s">
        <v>14</v>
      </c>
      <c r="H69" s="152" t="s">
        <v>15</v>
      </c>
      <c r="I69" s="153"/>
      <c r="J69" s="153"/>
      <c r="K69" s="153"/>
      <c r="L69" s="154"/>
      <c r="M69" s="155" t="s">
        <v>16</v>
      </c>
      <c r="N69" s="2" t="s">
        <v>17</v>
      </c>
      <c r="O69" s="2" t="s">
        <v>18</v>
      </c>
      <c r="P69" s="2" t="s">
        <v>19</v>
      </c>
      <c r="Q69" s="157" t="s">
        <v>20</v>
      </c>
      <c r="R69" s="158" t="s">
        <v>21</v>
      </c>
      <c r="S69" s="159" t="s">
        <v>22</v>
      </c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9.5" customHeight="1" x14ac:dyDescent="0.2">
      <c r="A70" s="156"/>
      <c r="B70" s="156"/>
      <c r="C70" s="156"/>
      <c r="D70" s="156"/>
      <c r="E70" s="156"/>
      <c r="F70" s="156"/>
      <c r="G70" s="156"/>
      <c r="H70" s="3" t="s">
        <v>23</v>
      </c>
      <c r="I70" s="4" t="s">
        <v>24</v>
      </c>
      <c r="J70" s="4" t="s">
        <v>25</v>
      </c>
      <c r="K70" s="4" t="s">
        <v>26</v>
      </c>
      <c r="L70" s="4" t="s">
        <v>94</v>
      </c>
      <c r="M70" s="156"/>
      <c r="N70" s="2" t="s">
        <v>28</v>
      </c>
      <c r="O70" s="2" t="s">
        <v>28</v>
      </c>
      <c r="P70" s="2" t="s">
        <v>28</v>
      </c>
      <c r="Q70" s="156"/>
      <c r="R70" s="156"/>
      <c r="S70" s="160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9.5" customHeight="1" x14ac:dyDescent="0.2">
      <c r="A71" s="14"/>
      <c r="B71" s="14"/>
      <c r="C71" s="5">
        <v>1</v>
      </c>
      <c r="D71" s="6" t="s">
        <v>104</v>
      </c>
      <c r="E71" s="105" t="s">
        <v>212</v>
      </c>
      <c r="F71" s="105" t="s">
        <v>208</v>
      </c>
      <c r="G71" s="6" t="s">
        <v>39</v>
      </c>
      <c r="H71" s="9"/>
      <c r="I71" s="5"/>
      <c r="J71" s="20">
        <v>2</v>
      </c>
      <c r="K71" s="5"/>
      <c r="L71" s="5">
        <v>1</v>
      </c>
      <c r="M71" s="15">
        <v>3</v>
      </c>
      <c r="N71" s="29">
        <f>(J71+L71)*15+M71</f>
        <v>48</v>
      </c>
      <c r="O71" s="17">
        <f>P71-N71</f>
        <v>2</v>
      </c>
      <c r="P71" s="29">
        <f>Q71*25</f>
        <v>50</v>
      </c>
      <c r="Q71" s="18">
        <v>2</v>
      </c>
      <c r="R71" s="19" t="s">
        <v>43</v>
      </c>
      <c r="S71" s="30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2" customHeight="1" x14ac:dyDescent="0.2">
      <c r="A72" s="191" t="s">
        <v>95</v>
      </c>
      <c r="B72" s="193" t="s">
        <v>96</v>
      </c>
      <c r="C72" s="5">
        <v>2</v>
      </c>
      <c r="D72" s="105" t="s">
        <v>156</v>
      </c>
      <c r="E72" s="105" t="s">
        <v>97</v>
      </c>
      <c r="F72" s="105" t="s">
        <v>98</v>
      </c>
      <c r="G72" s="6" t="s">
        <v>39</v>
      </c>
      <c r="H72" s="8">
        <v>3</v>
      </c>
      <c r="I72" s="5"/>
      <c r="J72" s="20">
        <v>3</v>
      </c>
      <c r="K72" s="5"/>
      <c r="L72" s="5">
        <v>1</v>
      </c>
      <c r="M72" s="10">
        <v>3</v>
      </c>
      <c r="N72" s="29">
        <f>(H72+L72+J72)*15+3</f>
        <v>108</v>
      </c>
      <c r="O72" s="17">
        <f t="shared" ref="O72:O76" si="17">P72-N72</f>
        <v>42</v>
      </c>
      <c r="P72" s="29">
        <f>Q72*25</f>
        <v>150</v>
      </c>
      <c r="Q72" s="18">
        <v>6</v>
      </c>
      <c r="R72" s="19" t="s">
        <v>43</v>
      </c>
      <c r="S72" s="4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2" customHeight="1" x14ac:dyDescent="0.2">
      <c r="A73" s="192"/>
      <c r="B73" s="192"/>
      <c r="C73" s="5">
        <v>3</v>
      </c>
      <c r="D73" s="105" t="s">
        <v>157</v>
      </c>
      <c r="E73" s="105" t="s">
        <v>213</v>
      </c>
      <c r="F73" s="105" t="s">
        <v>219</v>
      </c>
      <c r="G73" s="6" t="s">
        <v>39</v>
      </c>
      <c r="H73" s="8">
        <v>2</v>
      </c>
      <c r="I73" s="16"/>
      <c r="J73" s="17"/>
      <c r="K73" s="16">
        <v>2</v>
      </c>
      <c r="L73" s="16"/>
      <c r="M73" s="8">
        <v>2</v>
      </c>
      <c r="N73" s="29">
        <f>(H73+K73)*15+M73</f>
        <v>62</v>
      </c>
      <c r="O73" s="17">
        <f t="shared" si="17"/>
        <v>88</v>
      </c>
      <c r="P73" s="29">
        <f>6*25</f>
        <v>150</v>
      </c>
      <c r="Q73" s="18">
        <v>6</v>
      </c>
      <c r="R73" s="19" t="s">
        <v>43</v>
      </c>
      <c r="S73" s="30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2" customHeight="1" x14ac:dyDescent="0.2">
      <c r="A74" s="192"/>
      <c r="B74" s="192"/>
      <c r="C74" s="5">
        <v>4</v>
      </c>
      <c r="D74" s="105" t="s">
        <v>158</v>
      </c>
      <c r="E74" s="7" t="s">
        <v>99</v>
      </c>
      <c r="F74" s="105" t="s">
        <v>100</v>
      </c>
      <c r="G74" s="10" t="s">
        <v>39</v>
      </c>
      <c r="H74" s="8">
        <v>2</v>
      </c>
      <c r="I74" s="38"/>
      <c r="J74" s="36">
        <v>3</v>
      </c>
      <c r="K74" s="38"/>
      <c r="L74" s="37">
        <v>1</v>
      </c>
      <c r="M74" s="8">
        <v>2</v>
      </c>
      <c r="N74" s="29">
        <f>(H74+L74+J74)*15+M74</f>
        <v>92</v>
      </c>
      <c r="O74" s="17">
        <f t="shared" si="17"/>
        <v>8</v>
      </c>
      <c r="P74" s="29">
        <f t="shared" ref="P74:P76" si="18">Q74*25</f>
        <v>100</v>
      </c>
      <c r="Q74" s="18">
        <v>4</v>
      </c>
      <c r="R74" s="19" t="s">
        <v>43</v>
      </c>
      <c r="S74" s="30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2" customHeight="1" x14ac:dyDescent="0.2">
      <c r="A75" s="192"/>
      <c r="B75" s="192"/>
      <c r="C75" s="42">
        <v>5</v>
      </c>
      <c r="D75" s="126" t="s">
        <v>159</v>
      </c>
      <c r="E75" s="7" t="s">
        <v>211</v>
      </c>
      <c r="F75" s="7" t="s">
        <v>207</v>
      </c>
      <c r="G75" s="15" t="s">
        <v>39</v>
      </c>
      <c r="H75" s="8">
        <v>3</v>
      </c>
      <c r="I75" s="38"/>
      <c r="J75" s="36">
        <v>3</v>
      </c>
      <c r="K75" s="38"/>
      <c r="L75" s="37">
        <v>1</v>
      </c>
      <c r="M75" s="8">
        <v>3</v>
      </c>
      <c r="N75" s="29">
        <f>(H75+L75+J75)*15+M75</f>
        <v>108</v>
      </c>
      <c r="O75" s="17">
        <f t="shared" si="17"/>
        <v>42</v>
      </c>
      <c r="P75" s="29">
        <f>Q75*25</f>
        <v>150</v>
      </c>
      <c r="Q75" s="18">
        <v>6</v>
      </c>
      <c r="R75" s="19" t="s">
        <v>43</v>
      </c>
      <c r="S75" s="30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s="100" customFormat="1" ht="12" customHeight="1" x14ac:dyDescent="0.2">
      <c r="A76" s="192"/>
      <c r="B76" s="192"/>
      <c r="C76" s="5">
        <v>6</v>
      </c>
      <c r="D76" s="126" t="s">
        <v>160</v>
      </c>
      <c r="E76" s="126" t="s">
        <v>214</v>
      </c>
      <c r="F76" s="126" t="s">
        <v>210</v>
      </c>
      <c r="G76" s="54" t="s">
        <v>39</v>
      </c>
      <c r="H76" s="8">
        <v>2</v>
      </c>
      <c r="I76" s="5"/>
      <c r="J76" s="20">
        <v>3</v>
      </c>
      <c r="K76" s="5"/>
      <c r="L76" s="5"/>
      <c r="M76" s="8">
        <v>2</v>
      </c>
      <c r="N76" s="29">
        <f>(H76+J76)*15+M76</f>
        <v>77</v>
      </c>
      <c r="O76" s="17">
        <f t="shared" si="17"/>
        <v>73</v>
      </c>
      <c r="P76" s="29">
        <f t="shared" si="18"/>
        <v>150</v>
      </c>
      <c r="Q76" s="18">
        <v>6</v>
      </c>
      <c r="R76" s="19" t="s">
        <v>43</v>
      </c>
      <c r="S76" s="147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2" customHeight="1" x14ac:dyDescent="0.2">
      <c r="A77" s="192"/>
      <c r="B77" s="156"/>
      <c r="C77" s="5"/>
      <c r="D77" s="21"/>
      <c r="E77" s="21"/>
      <c r="F77" s="21"/>
      <c r="G77" s="51" t="s">
        <v>101</v>
      </c>
      <c r="H77" s="23">
        <f>SUM(H71:H76)</f>
        <v>12</v>
      </c>
      <c r="I77" s="23">
        <v>0</v>
      </c>
      <c r="J77" s="23">
        <f>SUM(J71:J76)</f>
        <v>14</v>
      </c>
      <c r="K77" s="23">
        <v>3</v>
      </c>
      <c r="L77" s="23">
        <v>4</v>
      </c>
      <c r="M77" s="23">
        <f>SUM(M71:M76)</f>
        <v>15</v>
      </c>
      <c r="N77" s="23">
        <f>SUM(N71:N76)</f>
        <v>495</v>
      </c>
      <c r="O77" s="23">
        <f>SUM(O71:O76)</f>
        <v>255</v>
      </c>
      <c r="P77" s="23">
        <f>SUM(P71:P76)</f>
        <v>750</v>
      </c>
      <c r="Q77" s="24">
        <f>SUM(Q71:Q76)</f>
        <v>30</v>
      </c>
      <c r="R77" s="33"/>
      <c r="S77" s="52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2" customHeight="1" x14ac:dyDescent="0.2">
      <c r="A78" s="192"/>
      <c r="B78" s="93"/>
      <c r="C78" s="116"/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7"/>
      <c r="S78" s="53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9.5" customHeight="1" x14ac:dyDescent="0.2">
      <c r="A79" s="192"/>
      <c r="B79" s="189" t="s">
        <v>9</v>
      </c>
      <c r="C79" s="190" t="s">
        <v>10</v>
      </c>
      <c r="D79" s="161" t="s">
        <v>11</v>
      </c>
      <c r="E79" s="161" t="s">
        <v>12</v>
      </c>
      <c r="F79" s="161" t="s">
        <v>49</v>
      </c>
      <c r="G79" s="162" t="s">
        <v>14</v>
      </c>
      <c r="H79" s="152" t="s">
        <v>15</v>
      </c>
      <c r="I79" s="153"/>
      <c r="J79" s="153"/>
      <c r="K79" s="153"/>
      <c r="L79" s="154"/>
      <c r="M79" s="155" t="s">
        <v>16</v>
      </c>
      <c r="N79" s="2" t="s">
        <v>17</v>
      </c>
      <c r="O79" s="2" t="s">
        <v>18</v>
      </c>
      <c r="P79" s="2" t="s">
        <v>19</v>
      </c>
      <c r="Q79" s="157" t="s">
        <v>20</v>
      </c>
      <c r="R79" s="158" t="s">
        <v>21</v>
      </c>
      <c r="S79" s="159" t="s">
        <v>22</v>
      </c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9.5" customHeight="1" x14ac:dyDescent="0.2">
      <c r="A80" s="192"/>
      <c r="B80" s="156"/>
      <c r="C80" s="156"/>
      <c r="D80" s="156"/>
      <c r="E80" s="156"/>
      <c r="F80" s="156"/>
      <c r="G80" s="156"/>
      <c r="H80" s="3" t="s">
        <v>23</v>
      </c>
      <c r="I80" s="4" t="s">
        <v>102</v>
      </c>
      <c r="J80" s="4" t="s">
        <v>25</v>
      </c>
      <c r="K80" s="4" t="s">
        <v>26</v>
      </c>
      <c r="L80" s="4" t="s">
        <v>94</v>
      </c>
      <c r="M80" s="156"/>
      <c r="N80" s="2" t="s">
        <v>28</v>
      </c>
      <c r="O80" s="2" t="s">
        <v>28</v>
      </c>
      <c r="P80" s="2" t="s">
        <v>28</v>
      </c>
      <c r="Q80" s="156"/>
      <c r="R80" s="156"/>
      <c r="S80" s="160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9.5" customHeight="1" x14ac:dyDescent="0.2">
      <c r="A81" s="192"/>
      <c r="B81" s="14"/>
      <c r="D81" s="105" t="s">
        <v>229</v>
      </c>
      <c r="E81" s="104" t="s">
        <v>226</v>
      </c>
      <c r="F81" s="104" t="s">
        <v>220</v>
      </c>
      <c r="G81" s="7" t="s">
        <v>39</v>
      </c>
      <c r="H81" s="9"/>
      <c r="I81" s="42"/>
      <c r="J81" s="20">
        <v>2</v>
      </c>
      <c r="K81" s="42"/>
      <c r="L81" s="42">
        <v>1</v>
      </c>
      <c r="M81" s="15">
        <v>3</v>
      </c>
      <c r="N81" s="29">
        <f>(J81+L81)*15+M81</f>
        <v>48</v>
      </c>
      <c r="O81" s="17">
        <f t="shared" ref="O81:O87" si="19">P81-N81</f>
        <v>2</v>
      </c>
      <c r="P81" s="29">
        <f>Q81*25</f>
        <v>50</v>
      </c>
      <c r="Q81" s="18">
        <v>2</v>
      </c>
      <c r="R81" s="19" t="s">
        <v>43</v>
      </c>
      <c r="S81" s="30" t="s">
        <v>105</v>
      </c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2" customHeight="1" x14ac:dyDescent="0.2">
      <c r="A82" s="192"/>
      <c r="B82" s="193" t="s">
        <v>103</v>
      </c>
      <c r="D82" s="105" t="s">
        <v>161</v>
      </c>
      <c r="E82" s="104" t="s">
        <v>222</v>
      </c>
      <c r="F82" s="104" t="s">
        <v>215</v>
      </c>
      <c r="G82" s="7" t="s">
        <v>39</v>
      </c>
      <c r="H82" s="8">
        <v>2</v>
      </c>
      <c r="I82" s="42"/>
      <c r="J82" s="20">
        <v>3</v>
      </c>
      <c r="K82" s="42"/>
      <c r="L82" s="42">
        <v>1</v>
      </c>
      <c r="M82" s="15">
        <v>3</v>
      </c>
      <c r="N82" s="29">
        <f>(H82+L82+J82)*15+3</f>
        <v>93</v>
      </c>
      <c r="O82" s="17">
        <f t="shared" si="19"/>
        <v>32</v>
      </c>
      <c r="P82" s="29">
        <f>Q82*25</f>
        <v>125</v>
      </c>
      <c r="Q82" s="18">
        <v>5</v>
      </c>
      <c r="R82" s="19" t="s">
        <v>43</v>
      </c>
      <c r="S82" s="30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2" customHeight="1" x14ac:dyDescent="0.2">
      <c r="A83" s="192"/>
      <c r="B83" s="192"/>
      <c r="D83" s="105" t="s">
        <v>162</v>
      </c>
      <c r="E83" s="104" t="s">
        <v>227</v>
      </c>
      <c r="F83" s="104" t="s">
        <v>209</v>
      </c>
      <c r="G83" s="7" t="s">
        <v>39</v>
      </c>
      <c r="H83" s="8">
        <v>2</v>
      </c>
      <c r="I83" s="16"/>
      <c r="J83" s="17"/>
      <c r="K83" s="16">
        <v>2</v>
      </c>
      <c r="L83" s="16"/>
      <c r="M83" s="8">
        <v>2</v>
      </c>
      <c r="N83" s="29">
        <f>(H83+K83)*15+M83</f>
        <v>62</v>
      </c>
      <c r="O83" s="17">
        <f t="shared" si="19"/>
        <v>88</v>
      </c>
      <c r="P83" s="29">
        <f>6*25</f>
        <v>150</v>
      </c>
      <c r="Q83" s="18">
        <v>6</v>
      </c>
      <c r="R83" s="19" t="s">
        <v>43</v>
      </c>
      <c r="S83" s="30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2" customHeight="1" x14ac:dyDescent="0.2">
      <c r="A84" s="192"/>
      <c r="B84" s="192"/>
      <c r="D84" s="105" t="s">
        <v>163</v>
      </c>
      <c r="E84" s="104" t="s">
        <v>223</v>
      </c>
      <c r="F84" s="104" t="s">
        <v>216</v>
      </c>
      <c r="G84" s="15" t="s">
        <v>39</v>
      </c>
      <c r="H84" s="8">
        <v>2</v>
      </c>
      <c r="I84" s="38"/>
      <c r="J84" s="36">
        <v>2</v>
      </c>
      <c r="K84" s="38"/>
      <c r="L84" s="37"/>
      <c r="M84" s="8">
        <v>2</v>
      </c>
      <c r="N84" s="29">
        <f>(H84+L84+J84)*15+M84</f>
        <v>62</v>
      </c>
      <c r="O84" s="17">
        <f t="shared" si="19"/>
        <v>63</v>
      </c>
      <c r="P84" s="29">
        <f t="shared" ref="P84" si="20">Q84*25</f>
        <v>125</v>
      </c>
      <c r="Q84" s="18">
        <v>5</v>
      </c>
      <c r="R84" s="19" t="s">
        <v>43</v>
      </c>
      <c r="S84" s="30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s="100" customFormat="1" ht="12" customHeight="1" x14ac:dyDescent="0.2">
      <c r="A85" s="192"/>
      <c r="B85" s="192"/>
      <c r="D85" s="126" t="s">
        <v>230</v>
      </c>
      <c r="E85" s="104" t="s">
        <v>224</v>
      </c>
      <c r="F85" s="104" t="s">
        <v>217</v>
      </c>
      <c r="G85" s="15" t="s">
        <v>39</v>
      </c>
      <c r="H85" s="8">
        <v>2</v>
      </c>
      <c r="I85" s="38"/>
      <c r="J85" s="36">
        <v>3</v>
      </c>
      <c r="K85" s="38"/>
      <c r="L85" s="37">
        <v>1</v>
      </c>
      <c r="M85" s="8">
        <v>3</v>
      </c>
      <c r="N85" s="29">
        <f>(H85+L85+J85)*15+M85</f>
        <v>93</v>
      </c>
      <c r="O85" s="17">
        <f t="shared" si="19"/>
        <v>7</v>
      </c>
      <c r="P85" s="29">
        <f>Q85*25</f>
        <v>100</v>
      </c>
      <c r="Q85" s="18">
        <v>4</v>
      </c>
      <c r="R85" s="19" t="s">
        <v>43</v>
      </c>
      <c r="S85" s="113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2" customHeight="1" x14ac:dyDescent="0.2">
      <c r="A86" s="192"/>
      <c r="B86" s="192"/>
      <c r="D86" s="126" t="s">
        <v>231</v>
      </c>
      <c r="E86" s="104" t="s">
        <v>228</v>
      </c>
      <c r="F86" s="104" t="s">
        <v>221</v>
      </c>
      <c r="G86" s="54" t="s">
        <v>39</v>
      </c>
      <c r="H86" s="8">
        <v>2</v>
      </c>
      <c r="I86" s="42"/>
      <c r="J86" s="20">
        <v>3</v>
      </c>
      <c r="K86" s="42"/>
      <c r="L86" s="42"/>
      <c r="M86" s="8">
        <v>2</v>
      </c>
      <c r="N86" s="29">
        <f>(H86+J86)*15+M86</f>
        <v>77</v>
      </c>
      <c r="O86" s="17">
        <f t="shared" si="19"/>
        <v>73</v>
      </c>
      <c r="P86" s="29">
        <f t="shared" ref="P86:P87" si="21">Q86*25</f>
        <v>150</v>
      </c>
      <c r="Q86" s="18">
        <v>6</v>
      </c>
      <c r="R86" s="19" t="s">
        <v>43</v>
      </c>
      <c r="S86" s="30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s="100" customFormat="1" ht="12" customHeight="1" x14ac:dyDescent="0.2">
      <c r="A87" s="192"/>
      <c r="B87" s="192"/>
      <c r="D87" s="126" t="s">
        <v>232</v>
      </c>
      <c r="E87" s="104" t="s">
        <v>225</v>
      </c>
      <c r="F87" s="104" t="s">
        <v>218</v>
      </c>
      <c r="G87" s="54" t="s">
        <v>39</v>
      </c>
      <c r="H87" s="108">
        <v>2</v>
      </c>
      <c r="K87" s="100">
        <v>2</v>
      </c>
      <c r="N87" s="29">
        <f>(H87+J87)*15+M87</f>
        <v>30</v>
      </c>
      <c r="O87" s="17">
        <f t="shared" si="19"/>
        <v>20</v>
      </c>
      <c r="P87" s="149">
        <f t="shared" si="21"/>
        <v>50</v>
      </c>
      <c r="Q87" s="109">
        <v>2</v>
      </c>
      <c r="R87" s="19" t="s">
        <v>43</v>
      </c>
      <c r="S87" s="148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2" customHeight="1" x14ac:dyDescent="0.2">
      <c r="A88" s="156"/>
      <c r="B88" s="156"/>
      <c r="C88" s="5"/>
      <c r="D88" s="31"/>
      <c r="E88" s="31"/>
      <c r="F88" s="31"/>
      <c r="G88" s="46" t="s">
        <v>106</v>
      </c>
      <c r="H88" s="23">
        <f>SUM(H72:H76)</f>
        <v>12</v>
      </c>
      <c r="I88" s="23">
        <v>0</v>
      </c>
      <c r="J88" s="23">
        <f>SUM(J81:J87)</f>
        <v>13</v>
      </c>
      <c r="K88" s="23">
        <v>4</v>
      </c>
      <c r="L88" s="23">
        <v>3</v>
      </c>
      <c r="M88" s="23">
        <f>SUM(M81:M87)</f>
        <v>15</v>
      </c>
      <c r="N88" s="23">
        <f>SUM(N81:N87)</f>
        <v>465</v>
      </c>
      <c r="O88" s="23">
        <f>SUM(O81:O87)</f>
        <v>285</v>
      </c>
      <c r="P88" s="23">
        <f>SUM(P81:P87)</f>
        <v>750</v>
      </c>
      <c r="Q88" s="24">
        <f>SUM(Q81:Q87)</f>
        <v>30</v>
      </c>
      <c r="R88" s="33"/>
      <c r="S88" s="34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2" customHeight="1" x14ac:dyDescent="0.2">
      <c r="A89" s="95"/>
      <c r="B89" s="118"/>
      <c r="C89" s="118"/>
      <c r="D89" s="118"/>
      <c r="E89" s="118"/>
      <c r="F89" s="118"/>
      <c r="G89" s="118"/>
      <c r="H89" s="118"/>
      <c r="I89" s="118"/>
      <c r="J89" s="118"/>
      <c r="K89" s="118"/>
      <c r="L89" s="118"/>
      <c r="M89" s="118"/>
      <c r="N89" s="118"/>
      <c r="O89" s="118"/>
      <c r="P89" s="118"/>
      <c r="Q89" s="118"/>
      <c r="R89" s="119"/>
      <c r="S89" s="55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2" customHeight="1" x14ac:dyDescent="0.2">
      <c r="A90" s="56"/>
      <c r="B90" s="96"/>
      <c r="C90" s="120"/>
      <c r="D90" s="120"/>
      <c r="E90" s="120"/>
      <c r="F90" s="121"/>
      <c r="G90" s="57" t="s">
        <v>107</v>
      </c>
      <c r="H90" s="58">
        <f>SUM(H88,H77,H67,H56,H45,H33,H24,H14)</f>
        <v>98</v>
      </c>
      <c r="I90" s="59">
        <v>0</v>
      </c>
      <c r="J90" s="58">
        <f>SUM(J88,J77,J67,J56,J45,J33,J24,J14)</f>
        <v>97</v>
      </c>
      <c r="K90" s="58">
        <f>SUM(K88,K77,K67,K56,K45,K24,K33,K14)</f>
        <v>18</v>
      </c>
      <c r="L90" s="58">
        <f>SUM(L88,L77,L67,L56,L33,L24,L14,L45)</f>
        <v>27</v>
      </c>
      <c r="M90" s="58">
        <f>SUM(M88,M77,M67,M56,M45,M33,M24,M14)</f>
        <v>108</v>
      </c>
      <c r="N90" s="58">
        <f>SUM(N77,N67,N88,N56,N45,N33,N24,N14)</f>
        <v>3678</v>
      </c>
      <c r="O90" s="58">
        <f>SUM(O88,O77,O67,O56,O45,O33,O24,O14)</f>
        <v>2222</v>
      </c>
      <c r="P90" s="58">
        <f>SUM(P88,P77,P67,P56,P45,P33,P24,P14)</f>
        <v>5950</v>
      </c>
      <c r="Q90" s="59">
        <v>240</v>
      </c>
      <c r="R90" s="60"/>
      <c r="S90" s="61" t="s">
        <v>108</v>
      </c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2" customHeight="1" x14ac:dyDescent="0.2">
      <c r="A91" s="97"/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122"/>
      <c r="Q91" s="122"/>
      <c r="R91" s="123"/>
      <c r="S91" s="55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2" customHeight="1" x14ac:dyDescent="0.2">
      <c r="A92" s="98" t="s">
        <v>109</v>
      </c>
      <c r="B92" s="124"/>
      <c r="C92" s="124"/>
      <c r="D92" s="124"/>
      <c r="E92" s="124"/>
      <c r="F92" s="124"/>
      <c r="G92" s="124"/>
      <c r="H92" s="124"/>
      <c r="I92" s="124"/>
      <c r="J92" s="124"/>
      <c r="K92" s="124"/>
      <c r="L92" s="124"/>
      <c r="M92" s="124"/>
      <c r="N92" s="124"/>
      <c r="O92" s="124"/>
      <c r="P92" s="124"/>
      <c r="Q92" s="124"/>
      <c r="R92" s="124"/>
      <c r="S92" s="125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2" customHeight="1" x14ac:dyDescent="0.2">
      <c r="A93" s="194" t="s">
        <v>110</v>
      </c>
      <c r="B93" s="195"/>
      <c r="C93" s="62" t="s">
        <v>111</v>
      </c>
      <c r="D93" s="63" t="s">
        <v>112</v>
      </c>
      <c r="E93" s="63"/>
      <c r="F93" s="179" t="s">
        <v>113</v>
      </c>
      <c r="G93" s="180"/>
      <c r="H93" s="64" t="s">
        <v>35</v>
      </c>
      <c r="I93" s="65" t="s">
        <v>114</v>
      </c>
      <c r="J93" s="66"/>
      <c r="K93" s="66"/>
      <c r="L93" s="66"/>
      <c r="M93" s="66" t="s">
        <v>115</v>
      </c>
      <c r="N93" s="66" t="s">
        <v>116</v>
      </c>
      <c r="O93" s="66"/>
      <c r="P93" s="66"/>
      <c r="Q93" s="66"/>
      <c r="R93" s="66"/>
      <c r="S93" s="67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2" customHeight="1" x14ac:dyDescent="0.2">
      <c r="A94" s="196"/>
      <c r="B94" s="197"/>
      <c r="C94" s="62" t="s">
        <v>117</v>
      </c>
      <c r="D94" s="63" t="s">
        <v>118</v>
      </c>
      <c r="E94" s="63"/>
      <c r="F94" s="181"/>
      <c r="G94" s="182"/>
      <c r="H94" s="64" t="s">
        <v>43</v>
      </c>
      <c r="I94" s="65" t="s">
        <v>119</v>
      </c>
      <c r="J94" s="66"/>
      <c r="K94" s="66"/>
      <c r="L94" s="66"/>
      <c r="M94" s="66" t="s">
        <v>120</v>
      </c>
      <c r="N94" s="66" t="s">
        <v>121</v>
      </c>
      <c r="O94" s="66"/>
      <c r="P94" s="66"/>
      <c r="Q94" s="66"/>
      <c r="R94" s="66"/>
      <c r="S94" s="67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5.75" customHeight="1" x14ac:dyDescent="0.2">
      <c r="A95" s="196"/>
      <c r="B95" s="197"/>
      <c r="C95" s="62" t="s">
        <v>122</v>
      </c>
      <c r="D95" s="63" t="s">
        <v>123</v>
      </c>
      <c r="E95" s="63"/>
      <c r="F95" s="181"/>
      <c r="G95" s="182"/>
      <c r="H95" s="64" t="s">
        <v>47</v>
      </c>
      <c r="I95" s="65" t="s">
        <v>124</v>
      </c>
      <c r="J95" s="66"/>
      <c r="K95" s="66"/>
      <c r="L95" s="66"/>
      <c r="M95" s="66" t="s">
        <v>125</v>
      </c>
      <c r="N95" s="66" t="s">
        <v>126</v>
      </c>
      <c r="O95" s="66"/>
      <c r="P95" s="66"/>
      <c r="Q95" s="66"/>
      <c r="R95" s="66"/>
      <c r="S95" s="67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2" customHeight="1" x14ac:dyDescent="0.2">
      <c r="A96" s="196"/>
      <c r="B96" s="197"/>
      <c r="C96" s="62" t="s">
        <v>127</v>
      </c>
      <c r="D96" s="183" t="s">
        <v>128</v>
      </c>
      <c r="E96" s="184"/>
      <c r="F96" s="181"/>
      <c r="G96" s="182"/>
      <c r="H96" s="64" t="s">
        <v>129</v>
      </c>
      <c r="I96" s="65" t="s">
        <v>130</v>
      </c>
      <c r="J96" s="66"/>
      <c r="K96" s="66"/>
      <c r="L96" s="66"/>
      <c r="M96" s="66"/>
      <c r="N96" s="66"/>
      <c r="O96" s="66"/>
      <c r="P96" s="66"/>
      <c r="Q96" s="66"/>
      <c r="R96" s="66"/>
      <c r="S96" s="67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2" customHeight="1" x14ac:dyDescent="0.2">
      <c r="A97" s="196"/>
      <c r="B97" s="197"/>
      <c r="C97" s="62" t="s">
        <v>131</v>
      </c>
      <c r="D97" s="63" t="s">
        <v>132</v>
      </c>
      <c r="E97" s="63"/>
      <c r="F97" s="185"/>
      <c r="G97" s="182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7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2" customHeight="1" x14ac:dyDescent="0.2">
      <c r="A98" s="196"/>
      <c r="B98" s="197"/>
      <c r="C98" s="62" t="s">
        <v>133</v>
      </c>
      <c r="D98" s="63" t="s">
        <v>134</v>
      </c>
      <c r="E98" s="63"/>
      <c r="F98" s="186" t="s">
        <v>135</v>
      </c>
      <c r="G98" s="187"/>
      <c r="H98" s="187"/>
      <c r="I98" s="187"/>
      <c r="J98" s="187"/>
      <c r="K98" s="187"/>
      <c r="L98" s="187"/>
      <c r="M98" s="187"/>
      <c r="N98" s="187"/>
      <c r="O98" s="187"/>
      <c r="P98" s="188"/>
      <c r="Q98" s="66"/>
      <c r="R98" s="68"/>
      <c r="S98" s="67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2" customHeight="1" x14ac:dyDescent="0.2">
      <c r="A99" s="69"/>
      <c r="B99" s="70"/>
      <c r="C99" s="71"/>
      <c r="D99" s="167"/>
      <c r="E99" s="168"/>
      <c r="F99" s="168"/>
      <c r="G99" s="169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3"/>
      <c r="S99" s="74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2" customHeight="1" x14ac:dyDescent="0.2">
      <c r="A100" s="1"/>
      <c r="B100" s="75"/>
      <c r="C100" s="76"/>
      <c r="D100" s="170"/>
      <c r="E100" s="171"/>
      <c r="F100" s="171"/>
      <c r="G100" s="172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8"/>
      <c r="S100" s="79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2" customHeight="1" x14ac:dyDescent="0.2">
      <c r="A101" s="80"/>
      <c r="B101" s="75"/>
      <c r="C101" s="62"/>
      <c r="D101" s="173"/>
      <c r="E101" s="174"/>
      <c r="F101" s="174"/>
      <c r="G101" s="175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78"/>
      <c r="S101" s="79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2" customHeight="1" x14ac:dyDescent="0.2">
      <c r="A102" s="81"/>
      <c r="B102" s="82"/>
      <c r="C102" s="40"/>
      <c r="D102" s="176"/>
      <c r="E102" s="177"/>
      <c r="F102" s="177"/>
      <c r="G102" s="178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83"/>
      <c r="S102" s="84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spans="1:31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31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spans="1:31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spans="1:31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spans="1:31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spans="1:31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spans="1:31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spans="1:31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spans="1:31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1:31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1:31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1:31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spans="1:31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spans="1:31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spans="1:31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spans="1:31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31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spans="1:31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31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spans="1:31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spans="1:31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spans="1:31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spans="1:31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spans="1:31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spans="1:31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spans="1:31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spans="1:31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spans="1:31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spans="1:31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spans="1:31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spans="1:31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spans="1:31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1:31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1:31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1:31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spans="1:31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spans="1:31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spans="1:31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spans="1:31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spans="1:31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spans="1:31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spans="1:31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spans="1:31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spans="1:31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spans="1:31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spans="1:31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spans="1:31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spans="1:31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spans="1:31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spans="1:31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spans="1:31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spans="1:31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spans="1:31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spans="1:31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spans="1:31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spans="1:31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spans="1:31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spans="1:31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spans="1:31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spans="1:31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spans="1:31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spans="1:31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spans="1:31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spans="1:31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spans="1:31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spans="1:31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spans="1:31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spans="1:31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spans="1:31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spans="1:31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spans="1:31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spans="1:31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spans="1:31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spans="1:31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spans="1:31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spans="1:31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spans="1:31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spans="1:31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spans="1:31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spans="1:31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spans="1:31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spans="1:31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spans="1:31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spans="1:31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spans="1:31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spans="1:31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spans="1:31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spans="1:31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spans="1:31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spans="1:31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spans="1:31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spans="1:31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spans="1:31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spans="1:31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spans="1:31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spans="1:31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spans="1:31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spans="1:31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spans="1:31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spans="1:31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spans="1:31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spans="1:31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spans="1:31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spans="1:31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spans="1:31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spans="1:31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spans="1:31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spans="1:31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spans="1:31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spans="1:31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spans="1:31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spans="1:31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spans="1:31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spans="1:31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spans="1:31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spans="1:31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spans="1:31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spans="1:31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spans="1:31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spans="1:31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spans="1:31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spans="1:31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spans="1:31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spans="1:31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spans="1:31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spans="1:31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spans="1:31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spans="1:31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spans="1:31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spans="1:31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spans="1:31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spans="1:31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spans="1:31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spans="1:31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spans="1:31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spans="1:31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spans="1:31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spans="1:31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spans="1:31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spans="1:31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spans="1:31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spans="1:31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spans="1:31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spans="1:31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spans="1:31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spans="1:31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spans="1:31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spans="1:31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spans="1:31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spans="1:31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spans="1:31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spans="1:31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spans="1:31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spans="1:31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spans="1:31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spans="1:31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spans="1:31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spans="1:31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spans="1:31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spans="1:31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spans="1:31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spans="1:31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spans="1:31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spans="1:31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spans="1:31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spans="1:31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spans="1:31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spans="1:31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spans="1:31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spans="1:31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spans="1:31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spans="1:31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spans="1:31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spans="1:31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spans="1:31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spans="1:31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spans="1:31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spans="1:31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spans="1:31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spans="1:31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spans="1:31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spans="1:31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spans="1:31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spans="1:31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spans="1:31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spans="1:31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spans="1:31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spans="1:31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spans="1:31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spans="1:31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spans="1:31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spans="1:31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spans="1:31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spans="1:31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spans="1:31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spans="1:31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spans="1:31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spans="1:31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spans="1:31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spans="1:31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spans="1:31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spans="1:31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spans="1:31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spans="1:31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spans="1:31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spans="1:31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spans="1:31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spans="1:31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spans="1:31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spans="1:31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spans="1:31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spans="1:31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spans="1:31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spans="1:31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spans="1:31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spans="1:31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spans="1:31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spans="1:31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spans="1:31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spans="1:31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spans="1:31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spans="1:31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spans="1:31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spans="1:31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spans="1:31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spans="1:31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spans="1:31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spans="1:31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spans="1:31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spans="1:31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spans="1:31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spans="1:31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spans="1:31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spans="1:31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spans="1:31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spans="1:31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spans="1:31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spans="1:31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spans="1:31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spans="1:31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spans="1:31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spans="1:31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spans="1:31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spans="1:31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spans="1:31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spans="1:31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spans="1:31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spans="1:31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spans="1:31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spans="1:31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spans="1:31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spans="1:31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spans="1:31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spans="1:31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spans="1:31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spans="1:31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spans="1:31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spans="1:31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spans="1:31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spans="1:31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spans="1:31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spans="1:31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spans="1:31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spans="1:31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spans="1:31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spans="1:31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spans="1:31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spans="1:31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spans="1:31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spans="1:31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spans="1:31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spans="1:31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spans="1:31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spans="1:31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spans="1:31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spans="1:31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spans="1:31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spans="1:31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spans="1:31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spans="1:31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spans="1:31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spans="1:31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spans="1:31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spans="1:31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spans="1:31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spans="1:31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spans="1:31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spans="1:31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spans="1:31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spans="1:31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spans="1:31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spans="1:31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spans="1:31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spans="1:31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spans="1:31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spans="1:31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spans="1:31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spans="1:31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spans="1:31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spans="1:31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spans="1:31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spans="1:31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spans="1:31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spans="1:31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spans="1:31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spans="1:31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spans="1:31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spans="1:31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spans="1:31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spans="1:31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spans="1:31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spans="1:31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spans="1:31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spans="1:31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spans="1:31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spans="1:31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spans="1:31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spans="1:31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spans="1:31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spans="1:31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spans="1:31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spans="1:31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spans="1:31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spans="1:31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spans="1:31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spans="1:31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spans="1:31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spans="1:31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spans="1:31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spans="1:31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spans="1:31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spans="1:31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spans="1:31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spans="1:31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spans="1:31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spans="1:31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spans="1:31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spans="1:31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spans="1:31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spans="1:31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spans="1:31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spans="1:31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spans="1:31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spans="1:31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spans="1:31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spans="1:31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spans="1:31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spans="1:31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spans="1:31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spans="1:31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spans="1:31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spans="1:31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spans="1:31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spans="1:31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spans="1:31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spans="1:31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spans="1:31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spans="1:31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spans="1:31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spans="1:31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spans="1:31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spans="1:31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</row>
    <row r="997" spans="1:31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</row>
    <row r="998" spans="1:31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</row>
    <row r="999" spans="1:31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</row>
    <row r="1000" spans="1:31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</row>
    <row r="1001" spans="1:31" ht="15.7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</row>
    <row r="1002" spans="1:31" ht="15.75" customHeight="1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</row>
    <row r="1003" spans="1:31" ht="15.75" customHeight="1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</row>
    <row r="1004" spans="1:31" ht="15.75" customHeight="1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</row>
    <row r="1005" spans="1:31" ht="15.75" customHeight="1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</row>
    <row r="1006" spans="1:31" ht="15.75" customHeight="1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</row>
    <row r="1007" spans="1:31" ht="15.75" customHeight="1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</row>
    <row r="1008" spans="1:31" ht="15.75" customHeight="1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</row>
    <row r="1009" spans="1:31" ht="15.75" customHeight="1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</row>
    <row r="1010" spans="1:31" ht="15.75" customHeight="1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</row>
    <row r="1011" spans="1:31" ht="15.75" customHeight="1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</row>
  </sheetData>
  <mergeCells count="129">
    <mergeCell ref="H7:L7"/>
    <mergeCell ref="M7:M8"/>
    <mergeCell ref="Q7:Q8"/>
    <mergeCell ref="R7:R8"/>
    <mergeCell ref="S7:S8"/>
    <mergeCell ref="B15:R15"/>
    <mergeCell ref="B16:B17"/>
    <mergeCell ref="C16:C17"/>
    <mergeCell ref="D16:D17"/>
    <mergeCell ref="E16:E17"/>
    <mergeCell ref="F16:F17"/>
    <mergeCell ref="G16:G17"/>
    <mergeCell ref="H16:L16"/>
    <mergeCell ref="M16:M17"/>
    <mergeCell ref="Q16:Q17"/>
    <mergeCell ref="R16:R17"/>
    <mergeCell ref="S16:S17"/>
    <mergeCell ref="H5:Q5"/>
    <mergeCell ref="H4:Q4"/>
    <mergeCell ref="A6:S6"/>
    <mergeCell ref="D5:G5"/>
    <mergeCell ref="D1:G1"/>
    <mergeCell ref="D2:G2"/>
    <mergeCell ref="A1:C5"/>
    <mergeCell ref="H1:Q1"/>
    <mergeCell ref="R1:S5"/>
    <mergeCell ref="H2:Q2"/>
    <mergeCell ref="H3:Q3"/>
    <mergeCell ref="D3:G3"/>
    <mergeCell ref="D4:G4"/>
    <mergeCell ref="E7:E8"/>
    <mergeCell ref="B19:B24"/>
    <mergeCell ref="E35:E36"/>
    <mergeCell ref="F35:F36"/>
    <mergeCell ref="G35:G36"/>
    <mergeCell ref="A26:A28"/>
    <mergeCell ref="A29:A46"/>
    <mergeCell ref="B7:B8"/>
    <mergeCell ref="B9:B14"/>
    <mergeCell ref="B26:B27"/>
    <mergeCell ref="C26:C27"/>
    <mergeCell ref="D26:D27"/>
    <mergeCell ref="E26:E27"/>
    <mergeCell ref="F26:F27"/>
    <mergeCell ref="A9:A25"/>
    <mergeCell ref="B35:B36"/>
    <mergeCell ref="C35:C36"/>
    <mergeCell ref="D35:D36"/>
    <mergeCell ref="B38:B45"/>
    <mergeCell ref="F7:F8"/>
    <mergeCell ref="G7:G8"/>
    <mergeCell ref="A47:A48"/>
    <mergeCell ref="B49:B56"/>
    <mergeCell ref="B58:B59"/>
    <mergeCell ref="C58:C59"/>
    <mergeCell ref="B61:B67"/>
    <mergeCell ref="D58:D59"/>
    <mergeCell ref="A7:A8"/>
    <mergeCell ref="C7:C8"/>
    <mergeCell ref="D7:D8"/>
    <mergeCell ref="D69:D70"/>
    <mergeCell ref="E69:E70"/>
    <mergeCell ref="F69:F70"/>
    <mergeCell ref="G69:G70"/>
    <mergeCell ref="G26:G27"/>
    <mergeCell ref="B47:B48"/>
    <mergeCell ref="C47:C48"/>
    <mergeCell ref="D47:D48"/>
    <mergeCell ref="E47:E48"/>
    <mergeCell ref="F47:F48"/>
    <mergeCell ref="B79:B80"/>
    <mergeCell ref="C79:C80"/>
    <mergeCell ref="A72:A88"/>
    <mergeCell ref="B82:B88"/>
    <mergeCell ref="A93:B98"/>
    <mergeCell ref="B72:B77"/>
    <mergeCell ref="A49:A68"/>
    <mergeCell ref="A69:A70"/>
    <mergeCell ref="B69:B70"/>
    <mergeCell ref="C69:C70"/>
    <mergeCell ref="D99:G99"/>
    <mergeCell ref="D100:G100"/>
    <mergeCell ref="D101:G101"/>
    <mergeCell ref="D102:G102"/>
    <mergeCell ref="E79:E80"/>
    <mergeCell ref="F93:G96"/>
    <mergeCell ref="D96:E96"/>
    <mergeCell ref="S79:S80"/>
    <mergeCell ref="F97:G97"/>
    <mergeCell ref="F98:P98"/>
    <mergeCell ref="D79:D80"/>
    <mergeCell ref="E58:E59"/>
    <mergeCell ref="F58:F59"/>
    <mergeCell ref="G58:G59"/>
    <mergeCell ref="H26:L26"/>
    <mergeCell ref="M26:M27"/>
    <mergeCell ref="Q26:Q27"/>
    <mergeCell ref="R26:R27"/>
    <mergeCell ref="S26:S27"/>
    <mergeCell ref="B25:R25"/>
    <mergeCell ref="B34:R34"/>
    <mergeCell ref="M47:M48"/>
    <mergeCell ref="Q47:Q48"/>
    <mergeCell ref="R47:R48"/>
    <mergeCell ref="S47:S48"/>
    <mergeCell ref="H35:L35"/>
    <mergeCell ref="M35:M36"/>
    <mergeCell ref="Q35:Q36"/>
    <mergeCell ref="R35:R36"/>
    <mergeCell ref="S35:S36"/>
    <mergeCell ref="H47:L47"/>
    <mergeCell ref="B28:B33"/>
    <mergeCell ref="G47:G48"/>
    <mergeCell ref="H58:L58"/>
    <mergeCell ref="M58:M59"/>
    <mergeCell ref="Q58:Q59"/>
    <mergeCell ref="R58:R59"/>
    <mergeCell ref="S58:S59"/>
    <mergeCell ref="F79:F80"/>
    <mergeCell ref="G79:G80"/>
    <mergeCell ref="H79:L79"/>
    <mergeCell ref="M79:M80"/>
    <mergeCell ref="Q79:Q80"/>
    <mergeCell ref="R79:R80"/>
    <mergeCell ref="H69:L69"/>
    <mergeCell ref="M69:M70"/>
    <mergeCell ref="Q69:Q70"/>
    <mergeCell ref="R69:R70"/>
    <mergeCell ref="S69:S70"/>
  </mergeCells>
  <dataValidations count="2">
    <dataValidation type="list" allowBlank="1" sqref="R63:R64 R9:R13 R42:R43 R51:R55 R19:R23 R29:R32 R37:R39">
      <formula1>"B,C,S"</formula1>
    </dataValidation>
    <dataValidation type="list" allowBlank="1" sqref="R62 R50 R71:R76 R81:R87">
      <formula1>"B,C,S,E"</formula1>
    </dataValidation>
  </dataValidations>
  <printOptions horizontalCentered="1" gridLines="1"/>
  <pageMargins left="0.7" right="0.7" top="0.75" bottom="0.75" header="0" footer="0"/>
  <pageSetup paperSize="9" pageOrder="overThenDown" orientation="landscape" cellComments="atEn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Sino</dc:creator>
  <cp:lastModifiedBy>DR.Ahmed Saker 2O11</cp:lastModifiedBy>
  <dcterms:created xsi:type="dcterms:W3CDTF">2022-10-08T08:08:17Z</dcterms:created>
  <dcterms:modified xsi:type="dcterms:W3CDTF">2026-06-20T08:00:47Z</dcterms:modified>
</cp:coreProperties>
</file>